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40" windowHeight="9120" activeTab="0"/>
  </bookViews>
  <sheets>
    <sheet name="Intézmények bevételei" sheetId="1" r:id="rId1"/>
    <sheet name="Munka2" sheetId="2" r:id="rId2"/>
    <sheet name="Munka3" sheetId="3" r:id="rId3"/>
  </sheets>
  <definedNames>
    <definedName name="_xlnm.Print_Area" localSheetId="0">'Intézmények bevételei'!$A$1:$Z$38</definedName>
  </definedNames>
  <calcPr fullCalcOnLoad="1"/>
</workbook>
</file>

<file path=xl/sharedStrings.xml><?xml version="1.0" encoding="utf-8"?>
<sst xmlns="http://schemas.openxmlformats.org/spreadsheetml/2006/main" count="75" uniqueCount="55">
  <si>
    <t>Teljesítés</t>
  </si>
  <si>
    <t>előirányzat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</si>
  <si>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</si>
  <si>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</si>
  <si>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</si>
  <si>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</si>
  <si>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</si>
  <si>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</si>
  <si>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</si>
  <si>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</si>
  <si>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</si>
  <si>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</si>
  <si>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</si>
  <si>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Eredeti</t>
  </si>
  <si>
    <t>Módosított</t>
  </si>
  <si>
    <t>összege</t>
  </si>
  <si>
    <t>3/a. számú melléklet</t>
  </si>
  <si>
    <t xml:space="preserve">                                                                Adony Város Önkormányzat </t>
  </si>
  <si>
    <t xml:space="preserve">s.sz. </t>
  </si>
  <si>
    <t>1.</t>
  </si>
  <si>
    <t>óvoda összesen</t>
  </si>
  <si>
    <t>általános iskola összesen</t>
  </si>
  <si>
    <t xml:space="preserve">KKKK összesen </t>
  </si>
  <si>
    <t xml:space="preserve">Kisebbségi Önkormányzatok össz. </t>
  </si>
  <si>
    <t>%</t>
  </si>
  <si>
    <t xml:space="preserve">3/a. számú melléklet </t>
  </si>
  <si>
    <t>e Ft-ban</t>
  </si>
  <si>
    <t xml:space="preserve">Adony Város Önkormányzat </t>
  </si>
  <si>
    <t xml:space="preserve">801 11-5 óvodai nevelés </t>
  </si>
  <si>
    <t>552 31-2 óvodai étkeztetés</t>
  </si>
  <si>
    <t xml:space="preserve">801 21-4 iskolai oktatás </t>
  </si>
  <si>
    <t>805 11-3 napközi ellátás</t>
  </si>
  <si>
    <t>801 31-3 művészet oktatás</t>
  </si>
  <si>
    <t>751 76-8 iskola üzemeltetés</t>
  </si>
  <si>
    <t>552 32-3 iskolai étkeztetés</t>
  </si>
  <si>
    <t>924 03-6 diáksport</t>
  </si>
  <si>
    <t>801 22-5 sajátos nevelési igényű gyerm.</t>
  </si>
  <si>
    <t>923 12-7 könyvtár</t>
  </si>
  <si>
    <t xml:space="preserve">921 81-5 művelődési ház </t>
  </si>
  <si>
    <t xml:space="preserve">751 16-4 Német Kisebbségi Önk. </t>
  </si>
  <si>
    <t>Összesen</t>
  </si>
  <si>
    <t xml:space="preserve"> Saját bevételek</t>
  </si>
  <si>
    <t>Átvett pénzeszközök</t>
  </si>
  <si>
    <t>13.</t>
  </si>
  <si>
    <t>851219 Házi orvosi szolgálat</t>
  </si>
  <si>
    <t>851297 Védőnői szolgálat</t>
  </si>
  <si>
    <t>851912 Anya és csecsemővéd.</t>
  </si>
  <si>
    <t>EÜ Központ összesen</t>
  </si>
  <si>
    <t xml:space="preserve">751 95-2 Közokt. Kiseg. tevékenység </t>
  </si>
  <si>
    <t>221 21-4 lapkiadás</t>
  </si>
  <si>
    <r>
      <t xml:space="preserve"> részben önállóan gazdálkodó </t>
    </r>
    <r>
      <rPr>
        <b/>
        <sz val="14"/>
        <rFont val="Arial"/>
        <family val="2"/>
      </rPr>
      <t xml:space="preserve">intézmények </t>
    </r>
    <r>
      <rPr>
        <b/>
        <sz val="10"/>
        <rFont val="Arial"/>
        <family val="2"/>
      </rPr>
      <t xml:space="preserve">2008. évi </t>
    </r>
    <r>
      <rPr>
        <b/>
        <sz val="14"/>
        <rFont val="Arial"/>
        <family val="2"/>
      </rPr>
      <t>bevételei</t>
    </r>
  </si>
  <si>
    <t>2007. évi pénzmaradvány</t>
  </si>
  <si>
    <t>a    …………………………………………...  zárszámadási rendelethez</t>
  </si>
  <si>
    <t xml:space="preserve">részben önállóan gazdálkodó intézmények megnevezése </t>
  </si>
  <si>
    <t xml:space="preserve">      Összesen 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</si>
</sst>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0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center" wrapText="1"/>
    </xf>
    <xf numFmtId="0" fontId="3" fillId="0" borderId="14" xfId="0" applyFont="1" applyBorder="1" applyAlignment="1">
      <alignment/>
    </xf>
    <xf numFmtId="0" fontId="4" fillId="0" borderId="16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8" xfId="0" applyFont="1" applyBorder="1" applyAlignment="1">
      <alignment horizontal="center" wrapText="1"/>
    </xf>
    <xf numFmtId="0" fontId="3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2" fontId="4" fillId="0" borderId="22" xfId="0" applyNumberFormat="1" applyFont="1" applyBorder="1" applyAlignment="1">
      <alignment/>
    </xf>
    <xf numFmtId="2" fontId="4" fillId="0" borderId="23" xfId="0" applyNumberFormat="1" applyFont="1" applyBorder="1" applyAlignment="1">
      <alignment/>
    </xf>
    <xf numFmtId="0" fontId="4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20" xfId="0" applyFont="1" applyBorder="1" applyAlignment="1">
      <alignment/>
    </xf>
    <xf numFmtId="0" fontId="4" fillId="0" borderId="31" xfId="0" applyFont="1" applyBorder="1" applyAlignment="1">
      <alignment/>
    </xf>
    <xf numFmtId="2" fontId="4" fillId="0" borderId="32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31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2" fontId="4" fillId="0" borderId="37" xfId="0" applyNumberFormat="1" applyFont="1" applyBorder="1" applyAlignment="1">
      <alignment/>
    </xf>
    <xf numFmtId="0" fontId="0" fillId="0" borderId="15" xfId="0" applyBorder="1" applyAlignment="1">
      <alignment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/>
    </xf>
    <xf numFmtId="2" fontId="4" fillId="0" borderId="15" xfId="0" applyNumberFormat="1" applyFont="1" applyBorder="1" applyAlignment="1">
      <alignment/>
    </xf>
    <xf numFmtId="0" fontId="3" fillId="0" borderId="40" xfId="0" applyFont="1" applyBorder="1" applyAlignment="1">
      <alignment horizontal="center"/>
    </xf>
    <xf numFmtId="0" fontId="4" fillId="0" borderId="39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2" fontId="4" fillId="0" borderId="41" xfId="0" applyNumberFormat="1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2" fontId="4" fillId="0" borderId="42" xfId="0" applyNumberFormat="1" applyFont="1" applyBorder="1" applyAlignment="1">
      <alignment/>
    </xf>
    <xf numFmtId="0" fontId="3" fillId="0" borderId="24" xfId="0" applyFont="1" applyBorder="1" applyAlignment="1">
      <alignment/>
    </xf>
    <xf numFmtId="2" fontId="3" fillId="0" borderId="37" xfId="0" applyNumberFormat="1" applyFont="1" applyBorder="1" applyAlignment="1">
      <alignment/>
    </xf>
    <xf numFmtId="2" fontId="3" fillId="0" borderId="43" xfId="0" applyNumberFormat="1" applyFont="1" applyBorder="1" applyAlignment="1">
      <alignment/>
    </xf>
    <xf numFmtId="2" fontId="3" fillId="0" borderId="15" xfId="0" applyNumberFormat="1" applyFont="1" applyBorder="1" applyAlignment="1">
      <alignment/>
    </xf>
    <xf numFmtId="2" fontId="3" fillId="0" borderId="41" xfId="0" applyNumberFormat="1" applyFont="1" applyBorder="1" applyAlignment="1">
      <alignment/>
    </xf>
    <xf numFmtId="2" fontId="3" fillId="0" borderId="44" xfId="0" applyNumberFormat="1" applyFont="1" applyBorder="1" applyAlignment="1">
      <alignment/>
    </xf>
    <xf numFmtId="2" fontId="3" fillId="0" borderId="42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2" fontId="3" fillId="0" borderId="45" xfId="0" applyNumberFormat="1" applyFont="1" applyBorder="1" applyAlignment="1">
      <alignment/>
    </xf>
    <xf numFmtId="2" fontId="3" fillId="0" borderId="17" xfId="0" applyNumberFormat="1" applyFont="1" applyBorder="1" applyAlignment="1">
      <alignment/>
    </xf>
    <xf numFmtId="2" fontId="4" fillId="0" borderId="46" xfId="0" applyNumberFormat="1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4" fillId="0" borderId="22" xfId="0" applyFont="1" applyBorder="1" applyAlignment="1">
      <alignment/>
    </xf>
    <xf numFmtId="0" fontId="3" fillId="0" borderId="3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49" xfId="0" applyFont="1" applyBorder="1" applyAlignment="1">
      <alignment/>
    </xf>
    <xf numFmtId="2" fontId="3" fillId="0" borderId="50" xfId="0" applyNumberFormat="1" applyFont="1" applyBorder="1" applyAlignment="1">
      <alignment/>
    </xf>
    <xf numFmtId="2" fontId="3" fillId="0" borderId="51" xfId="0" applyNumberFormat="1" applyFont="1" applyBorder="1" applyAlignment="1">
      <alignment/>
    </xf>
    <xf numFmtId="0" fontId="3" fillId="0" borderId="52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26" xfId="0" applyFont="1" applyBorder="1" applyAlignment="1">
      <alignment horizontal="left"/>
    </xf>
    <xf numFmtId="0" fontId="3" fillId="0" borderId="37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3" fillId="0" borderId="28" xfId="0" applyFont="1" applyBorder="1" applyAlignment="1">
      <alignment horizontal="left"/>
    </xf>
    <xf numFmtId="0" fontId="3" fillId="0" borderId="53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3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54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55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9" xfId="0" applyFont="1" applyBorder="1" applyAlignment="1">
      <alignment/>
    </xf>
    <xf numFmtId="0" fontId="3" fillId="0" borderId="28" xfId="0" applyFont="1" applyBorder="1" applyAlignment="1">
      <alignment/>
    </xf>
    <xf numFmtId="0" fontId="4" fillId="0" borderId="11" xfId="0" applyFont="1" applyBorder="1" applyAlignment="1">
      <alignment horizontal="left"/>
    </xf>
    <xf numFmtId="0" fontId="4" fillId="0" borderId="32" xfId="0" applyFont="1" applyBorder="1" applyAlignment="1">
      <alignment horizontal="left"/>
    </xf>
    <xf numFmtId="0" fontId="4" fillId="0" borderId="12" xfId="0" applyFont="1" applyBorder="1" applyAlignment="1">
      <alignment/>
    </xf>
    <xf numFmtId="0" fontId="4" fillId="0" borderId="19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7" xfId="0" applyFont="1" applyBorder="1" applyAlignment="1">
      <alignment horizontal="left"/>
    </xf>
    <xf numFmtId="0" fontId="3" fillId="0" borderId="43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3" fillId="0" borderId="13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11" xfId="0" applyFont="1" applyBorder="1" applyAlignment="1">
      <alignment/>
    </xf>
    <xf numFmtId="0" fontId="3" fillId="0" borderId="17" xfId="0" applyFont="1" applyBorder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56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4" fillId="0" borderId="59" xfId="0" applyFont="1" applyBorder="1" applyAlignment="1">
      <alignment horizontal="center"/>
    </xf>
    <xf numFmtId="0" fontId="4" fillId="0" borderId="60" xfId="0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4" fillId="0" borderId="61" xfId="0" applyFont="1" applyBorder="1" applyAlignment="1">
      <alignment horizontal="center"/>
    </xf>
    <xf numFmtId="0" fontId="4" fillId="0" borderId="31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62" xfId="0" applyFont="1" applyBorder="1" applyAlignment="1">
      <alignment horizontal="left"/>
    </xf>
    <xf numFmtId="0" fontId="0" fillId="0" borderId="58" xfId="0" applyBorder="1" applyAlignment="1">
      <alignment/>
    </xf>
    <xf numFmtId="0" fontId="3" fillId="0" borderId="30" xfId="0" applyFont="1" applyBorder="1" applyAlignment="1">
      <alignment horizontal="left"/>
    </xf>
    <xf numFmtId="0" fontId="3" fillId="0" borderId="3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6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8" xfId="0" applyFont="1" applyBorder="1" applyAlignment="1">
      <alignment horizontal="center" wrapText="1"/>
    </xf>
    <xf numFmtId="0" fontId="4" fillId="0" borderId="35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/>
    </xf>
    <xf numFmtId="0" fontId="3" fillId="0" borderId="44" xfId="0" applyFont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9"/>
  <sheetViews>
    <sheetView tabSelected="1" zoomScalePageLayoutView="0" workbookViewId="0" topLeftCell="A19">
      <selection activeCell="A38" sqref="A38:E38"/>
    </sheetView>
  </sheetViews>
  <sheetFormatPr defaultColWidth="9.140625" defaultRowHeight="12.75"/>
  <cols>
    <col min="1" max="1" width="3.140625" style="0" customWidth="1"/>
    <col min="2" max="4" width="6.7109375" style="0" customWidth="1"/>
    <col min="5" max="5" width="13.00390625" style="0" customWidth="1"/>
    <col min="6" max="6" width="6.421875" style="0" customWidth="1"/>
    <col min="7" max="7" width="7.7109375" style="0" customWidth="1"/>
    <col min="8" max="9" width="7.00390625" style="0" customWidth="1"/>
    <col min="10" max="10" width="8.28125" style="0" customWidth="1"/>
    <col min="11" max="11" width="7.8515625" style="0" customWidth="1"/>
    <col min="12" max="12" width="8.00390625" style="0" customWidth="1"/>
    <col min="13" max="13" width="7.140625" style="0" customWidth="1"/>
    <col min="14" max="14" width="9.00390625" style="0" customWidth="1"/>
    <col min="15" max="15" width="6.140625" style="0" hidden="1" customWidth="1"/>
    <col min="16" max="16" width="9.7109375" style="0" hidden="1" customWidth="1"/>
    <col min="17" max="17" width="5.140625" style="0" hidden="1" customWidth="1"/>
    <col min="18" max="18" width="8.7109375" style="0" customWidth="1"/>
    <col min="19" max="19" width="1.7109375" style="0" hidden="1" customWidth="1"/>
    <col min="20" max="21" width="5.140625" style="0" hidden="1" customWidth="1"/>
    <col min="22" max="22" width="9.8515625" style="0" customWidth="1"/>
    <col min="23" max="23" width="1.8515625" style="0" hidden="1" customWidth="1"/>
    <col min="24" max="24" width="7.8515625" style="0" hidden="1" customWidth="1"/>
    <col min="25" max="25" width="5.00390625" style="0" hidden="1" customWidth="1"/>
    <col min="26" max="26" width="6.00390625" style="0" customWidth="1"/>
  </cols>
  <sheetData>
    <row r="1" spans="13:27" ht="12.75">
      <c r="M1" s="1"/>
      <c r="N1" s="1"/>
      <c r="O1" s="1"/>
      <c r="P1" s="1" t="s">
        <v>25</v>
      </c>
      <c r="Q1" s="1"/>
      <c r="R1" s="111" t="s">
        <v>16</v>
      </c>
      <c r="S1" s="111"/>
      <c r="T1" s="111"/>
      <c r="U1" s="111"/>
      <c r="V1" s="111"/>
      <c r="W1" s="111"/>
      <c r="X1" s="111"/>
      <c r="Y1" s="111"/>
      <c r="Z1" s="111"/>
      <c r="AA1" s="1"/>
    </row>
    <row r="2" spans="1:26" ht="12.75">
      <c r="A2" s="115" t="s">
        <v>52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</row>
    <row r="3" spans="1:25" ht="12.75">
      <c r="A3" s="3"/>
      <c r="B3" s="3"/>
      <c r="C3" s="3"/>
      <c r="D3" s="3"/>
      <c r="E3" s="72"/>
      <c r="F3" s="3" t="s">
        <v>17</v>
      </c>
      <c r="G3" s="112" t="s">
        <v>27</v>
      </c>
      <c r="H3" s="112"/>
      <c r="I3" s="112"/>
      <c r="J3" s="112"/>
      <c r="K3" s="112"/>
      <c r="L3" s="112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16.5" customHeight="1">
      <c r="A4" s="115" t="s">
        <v>50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</row>
    <row r="5" spans="1:26" ht="12" customHeight="1" thickBot="1">
      <c r="A5" s="113" t="s">
        <v>26</v>
      </c>
      <c r="B5" s="113"/>
      <c r="C5" s="113"/>
      <c r="D5" s="113"/>
      <c r="E5" s="113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</row>
    <row r="6" spans="1:26" ht="13.5" customHeight="1">
      <c r="A6" s="127" t="s">
        <v>18</v>
      </c>
      <c r="B6" s="129" t="s">
        <v>53</v>
      </c>
      <c r="C6" s="129"/>
      <c r="D6" s="129"/>
      <c r="E6" s="130"/>
      <c r="F6" s="141" t="s">
        <v>41</v>
      </c>
      <c r="G6" s="142"/>
      <c r="H6" s="142"/>
      <c r="I6" s="143"/>
      <c r="J6" s="116" t="s">
        <v>42</v>
      </c>
      <c r="K6" s="117"/>
      <c r="L6" s="117"/>
      <c r="M6" s="118"/>
      <c r="N6" s="117" t="s">
        <v>40</v>
      </c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8"/>
    </row>
    <row r="7" spans="1:26" ht="13.5" thickBot="1">
      <c r="A7" s="128"/>
      <c r="B7" s="131"/>
      <c r="C7" s="131"/>
      <c r="D7" s="131"/>
      <c r="E7" s="132"/>
      <c r="F7" s="144"/>
      <c r="G7" s="145"/>
      <c r="H7" s="145"/>
      <c r="I7" s="146"/>
      <c r="J7" s="119"/>
      <c r="K7" s="120"/>
      <c r="L7" s="120"/>
      <c r="M7" s="121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1"/>
    </row>
    <row r="8" spans="1:26" ht="12.75">
      <c r="A8" s="128"/>
      <c r="B8" s="131"/>
      <c r="C8" s="131"/>
      <c r="D8" s="131"/>
      <c r="E8" s="132"/>
      <c r="F8" s="71" t="s">
        <v>13</v>
      </c>
      <c r="G8" s="55" t="s">
        <v>14</v>
      </c>
      <c r="H8" s="147" t="s">
        <v>0</v>
      </c>
      <c r="I8" s="148"/>
      <c r="J8" s="21" t="s">
        <v>13</v>
      </c>
      <c r="K8" s="15" t="s">
        <v>14</v>
      </c>
      <c r="L8" s="87" t="s">
        <v>0</v>
      </c>
      <c r="M8" s="134"/>
      <c r="N8" s="86" t="s">
        <v>13</v>
      </c>
      <c r="O8" s="87"/>
      <c r="P8" s="87"/>
      <c r="Q8" s="87"/>
      <c r="R8" s="20" t="s">
        <v>14</v>
      </c>
      <c r="S8" s="20"/>
      <c r="T8" s="20"/>
      <c r="U8" s="20"/>
      <c r="V8" s="136" t="s">
        <v>0</v>
      </c>
      <c r="W8" s="137"/>
      <c r="X8" s="137"/>
      <c r="Y8" s="137"/>
      <c r="Z8" s="138"/>
    </row>
    <row r="9" spans="1:26" ht="21" customHeight="1">
      <c r="A9" s="128"/>
      <c r="B9" s="131"/>
      <c r="C9" s="131"/>
      <c r="D9" s="131"/>
      <c r="E9" s="132"/>
      <c r="F9" s="92" t="s">
        <v>1</v>
      </c>
      <c r="G9" s="133"/>
      <c r="H9" s="2" t="s">
        <v>15</v>
      </c>
      <c r="I9" s="12" t="s">
        <v>24</v>
      </c>
      <c r="J9" s="139" t="s">
        <v>1</v>
      </c>
      <c r="K9" s="133"/>
      <c r="L9" s="2" t="s">
        <v>15</v>
      </c>
      <c r="M9" s="12" t="s">
        <v>24</v>
      </c>
      <c r="N9" s="140" t="s">
        <v>1</v>
      </c>
      <c r="O9" s="140"/>
      <c r="P9" s="140"/>
      <c r="Q9" s="140"/>
      <c r="R9" s="140"/>
      <c r="S9" s="17"/>
      <c r="T9" s="17"/>
      <c r="U9" s="17"/>
      <c r="V9" s="90" t="s">
        <v>15</v>
      </c>
      <c r="W9" s="91"/>
      <c r="X9" s="91"/>
      <c r="Y9" s="92"/>
      <c r="Z9" s="44" t="s">
        <v>24</v>
      </c>
    </row>
    <row r="10" spans="1:26" ht="15" customHeight="1">
      <c r="A10" s="128"/>
      <c r="B10" s="133"/>
      <c r="C10" s="133"/>
      <c r="D10" s="133"/>
      <c r="E10" s="135"/>
      <c r="F10" s="8" t="s">
        <v>2</v>
      </c>
      <c r="G10" s="2" t="s">
        <v>3</v>
      </c>
      <c r="H10" s="2" t="s">
        <v>4</v>
      </c>
      <c r="I10" s="11" t="s">
        <v>5</v>
      </c>
      <c r="J10" s="10" t="s">
        <v>6</v>
      </c>
      <c r="K10" s="2" t="s">
        <v>7</v>
      </c>
      <c r="L10" s="2" t="s">
        <v>8</v>
      </c>
      <c r="M10" s="11" t="s">
        <v>9</v>
      </c>
      <c r="N10" s="92" t="s">
        <v>10</v>
      </c>
      <c r="O10" s="133"/>
      <c r="P10" s="133"/>
      <c r="Q10" s="133"/>
      <c r="R10" s="16" t="s">
        <v>11</v>
      </c>
      <c r="S10" s="16"/>
      <c r="T10" s="16"/>
      <c r="U10" s="16"/>
      <c r="V10" s="90" t="s">
        <v>12</v>
      </c>
      <c r="W10" s="91"/>
      <c r="X10" s="91"/>
      <c r="Y10" s="91"/>
      <c r="Z10" s="11" t="s">
        <v>43</v>
      </c>
    </row>
    <row r="11" spans="1:26" ht="12.75">
      <c r="A11" s="45"/>
      <c r="B11" s="101" t="s">
        <v>28</v>
      </c>
      <c r="C11" s="101"/>
      <c r="D11" s="101"/>
      <c r="E11" s="102"/>
      <c r="F11" s="32"/>
      <c r="G11" s="31"/>
      <c r="H11" s="31">
        <v>41</v>
      </c>
      <c r="I11" s="47"/>
      <c r="J11" s="30">
        <v>330</v>
      </c>
      <c r="K11" s="31">
        <v>443</v>
      </c>
      <c r="L11" s="31">
        <v>288</v>
      </c>
      <c r="M11" s="59">
        <f>(L11/K11)*100</f>
        <v>65.01128668171557</v>
      </c>
      <c r="N11" s="32">
        <f>F11+J11</f>
        <v>330</v>
      </c>
      <c r="O11" s="31"/>
      <c r="P11" s="31"/>
      <c r="Q11" s="31"/>
      <c r="R11" s="33">
        <f>G11+K11</f>
        <v>443</v>
      </c>
      <c r="S11" s="33"/>
      <c r="T11" s="33"/>
      <c r="U11" s="33"/>
      <c r="V11" s="88">
        <f>H11+L11</f>
        <v>329</v>
      </c>
      <c r="W11" s="89"/>
      <c r="X11" s="89"/>
      <c r="Y11" s="89"/>
      <c r="Z11" s="59">
        <f>V11/R11*100</f>
        <v>74.2663656884876</v>
      </c>
    </row>
    <row r="12" spans="1:26" ht="12.75">
      <c r="A12" s="46"/>
      <c r="B12" s="84" t="s">
        <v>48</v>
      </c>
      <c r="C12" s="84"/>
      <c r="D12" s="84"/>
      <c r="E12" s="85"/>
      <c r="F12" s="9"/>
      <c r="G12" s="6"/>
      <c r="H12" s="6">
        <v>151</v>
      </c>
      <c r="I12" s="47"/>
      <c r="J12" s="13"/>
      <c r="K12" s="6"/>
      <c r="L12" s="6"/>
      <c r="M12" s="47"/>
      <c r="N12" s="9">
        <f>F12+J12</f>
        <v>0</v>
      </c>
      <c r="O12" s="6"/>
      <c r="P12" s="6"/>
      <c r="Q12" s="6"/>
      <c r="R12" s="18">
        <f>G12+K12</f>
        <v>0</v>
      </c>
      <c r="S12" s="18"/>
      <c r="T12" s="18"/>
      <c r="U12" s="18"/>
      <c r="V12" s="99">
        <f>H12+L12</f>
        <v>151</v>
      </c>
      <c r="W12" s="100"/>
      <c r="X12" s="100"/>
      <c r="Y12" s="100"/>
      <c r="Z12" s="60"/>
    </row>
    <row r="13" spans="1:26" ht="12.75">
      <c r="A13" s="46"/>
      <c r="B13" s="78" t="s">
        <v>29</v>
      </c>
      <c r="C13" s="78"/>
      <c r="D13" s="78"/>
      <c r="E13" s="79"/>
      <c r="F13" s="27">
        <v>3094</v>
      </c>
      <c r="G13" s="26">
        <v>3094</v>
      </c>
      <c r="H13" s="26">
        <v>2871</v>
      </c>
      <c r="I13" s="58">
        <f>H13/G13*100</f>
        <v>92.79250161603103</v>
      </c>
      <c r="J13" s="25"/>
      <c r="K13" s="26"/>
      <c r="L13" s="26"/>
      <c r="M13" s="43"/>
      <c r="N13" s="27">
        <f>F13+J13</f>
        <v>3094</v>
      </c>
      <c r="O13" s="26"/>
      <c r="P13" s="26"/>
      <c r="Q13" s="26"/>
      <c r="R13" s="28">
        <f>G13+K13</f>
        <v>3094</v>
      </c>
      <c r="S13" s="28"/>
      <c r="T13" s="28"/>
      <c r="U13" s="28"/>
      <c r="V13" s="93">
        <f>H13+L13</f>
        <v>2871</v>
      </c>
      <c r="W13" s="94"/>
      <c r="X13" s="94"/>
      <c r="Y13" s="94"/>
      <c r="Z13" s="58">
        <f>V13/R13*100</f>
        <v>92.79250161603103</v>
      </c>
    </row>
    <row r="14" spans="1:26" ht="13.5" thickBot="1">
      <c r="A14" s="46"/>
      <c r="B14" s="78" t="s">
        <v>51</v>
      </c>
      <c r="C14" s="78"/>
      <c r="D14" s="78"/>
      <c r="E14" s="79"/>
      <c r="F14" s="27"/>
      <c r="G14" s="26"/>
      <c r="H14" s="26"/>
      <c r="I14" s="43"/>
      <c r="J14" s="25"/>
      <c r="K14" s="26"/>
      <c r="L14" s="26"/>
      <c r="M14" s="43"/>
      <c r="N14" s="27">
        <v>0</v>
      </c>
      <c r="O14" s="26"/>
      <c r="P14" s="26"/>
      <c r="Q14" s="26"/>
      <c r="R14" s="26">
        <v>0</v>
      </c>
      <c r="S14" s="26"/>
      <c r="T14" s="26"/>
      <c r="U14" s="26"/>
      <c r="V14" s="26">
        <v>0</v>
      </c>
      <c r="W14" s="26"/>
      <c r="X14" s="26"/>
      <c r="Y14" s="26"/>
      <c r="Z14" s="43"/>
    </row>
    <row r="15" spans="1:26" s="4" customFormat="1" ht="13.5" thickBot="1">
      <c r="A15" s="70" t="s">
        <v>19</v>
      </c>
      <c r="B15" s="103" t="s">
        <v>20</v>
      </c>
      <c r="C15" s="95"/>
      <c r="D15" s="95"/>
      <c r="E15" s="96"/>
      <c r="F15" s="24">
        <f>F11+F12+F13</f>
        <v>3094</v>
      </c>
      <c r="G15" s="14">
        <f>G11+G12+G13</f>
        <v>3094</v>
      </c>
      <c r="H15" s="38">
        <f>H11+H12+H13</f>
        <v>3063</v>
      </c>
      <c r="I15" s="22">
        <f>H15/G15*100</f>
        <v>98.99806076276664</v>
      </c>
      <c r="J15" s="14">
        <f>SUM(J11:J13)</f>
        <v>330</v>
      </c>
      <c r="K15" s="24">
        <f>SUM(K11:K13)</f>
        <v>443</v>
      </c>
      <c r="L15" s="24">
        <f>SUM(L11:L13)</f>
        <v>288</v>
      </c>
      <c r="M15" s="35">
        <f>(L15/K15)*100</f>
        <v>65.01128668171557</v>
      </c>
      <c r="N15" s="14">
        <f aca="true" t="shared" si="0" ref="N15:V15">N11+N12+N13</f>
        <v>3424</v>
      </c>
      <c r="O15" s="5">
        <f t="shared" si="0"/>
        <v>0</v>
      </c>
      <c r="P15" s="5">
        <f t="shared" si="0"/>
        <v>0</v>
      </c>
      <c r="Q15" s="5">
        <f t="shared" si="0"/>
        <v>0</v>
      </c>
      <c r="R15" s="5">
        <f t="shared" si="0"/>
        <v>3537</v>
      </c>
      <c r="S15" s="5">
        <f t="shared" si="0"/>
        <v>0</v>
      </c>
      <c r="T15" s="5">
        <f t="shared" si="0"/>
        <v>0</v>
      </c>
      <c r="U15" s="5">
        <f t="shared" si="0"/>
        <v>0</v>
      </c>
      <c r="V15" s="97">
        <f t="shared" si="0"/>
        <v>3351</v>
      </c>
      <c r="W15" s="98"/>
      <c r="X15" s="98"/>
      <c r="Y15" s="98"/>
      <c r="Z15" s="35">
        <f>V15/R15*100</f>
        <v>94.74130619168787</v>
      </c>
    </row>
    <row r="16" spans="1:26" ht="12.75">
      <c r="A16" s="53"/>
      <c r="B16" s="126" t="s">
        <v>30</v>
      </c>
      <c r="C16" s="101"/>
      <c r="D16" s="101"/>
      <c r="E16" s="102"/>
      <c r="F16" s="32">
        <v>1060</v>
      </c>
      <c r="G16" s="31">
        <v>1060</v>
      </c>
      <c r="H16" s="31">
        <v>1820</v>
      </c>
      <c r="I16" s="59">
        <f>H16/G16*100</f>
        <v>171.69811320754718</v>
      </c>
      <c r="J16" s="30">
        <v>264</v>
      </c>
      <c r="K16" s="31">
        <v>344</v>
      </c>
      <c r="L16" s="31">
        <v>220</v>
      </c>
      <c r="M16" s="61">
        <f>(L16/K16)*100</f>
        <v>63.95348837209303</v>
      </c>
      <c r="N16" s="32">
        <f aca="true" t="shared" si="1" ref="N16:N22">F16+J16</f>
        <v>1324</v>
      </c>
      <c r="O16" s="31"/>
      <c r="P16" s="31"/>
      <c r="Q16" s="31"/>
      <c r="R16" s="33">
        <f>G16+K16</f>
        <v>1404</v>
      </c>
      <c r="S16" s="33"/>
      <c r="T16" s="33"/>
      <c r="U16" s="33"/>
      <c r="V16" s="88">
        <f>H16+L16</f>
        <v>2040</v>
      </c>
      <c r="W16" s="89"/>
      <c r="X16" s="89"/>
      <c r="Y16" s="89"/>
      <c r="Z16" s="66">
        <f>V16/R16*100</f>
        <v>145.2991452991453</v>
      </c>
    </row>
    <row r="17" spans="1:26" ht="12.75">
      <c r="A17" s="53"/>
      <c r="B17" s="83" t="s">
        <v>31</v>
      </c>
      <c r="C17" s="84"/>
      <c r="D17" s="84"/>
      <c r="E17" s="85"/>
      <c r="F17" s="9"/>
      <c r="G17" s="6"/>
      <c r="H17" s="6"/>
      <c r="I17" s="60"/>
      <c r="J17" s="13"/>
      <c r="K17" s="6"/>
      <c r="L17" s="6"/>
      <c r="M17" s="47"/>
      <c r="N17" s="9">
        <f t="shared" si="1"/>
        <v>0</v>
      </c>
      <c r="O17" s="6"/>
      <c r="P17" s="6"/>
      <c r="Q17" s="6"/>
      <c r="R17" s="18">
        <f aca="true" t="shared" si="2" ref="R17:R22">G17+K17</f>
        <v>0</v>
      </c>
      <c r="S17" s="18"/>
      <c r="T17" s="18"/>
      <c r="U17" s="18"/>
      <c r="V17" s="99">
        <f>H17+L17</f>
        <v>0</v>
      </c>
      <c r="W17" s="100"/>
      <c r="X17" s="100"/>
      <c r="Y17" s="100"/>
      <c r="Z17" s="64"/>
    </row>
    <row r="18" spans="1:26" ht="12.75">
      <c r="A18" s="53"/>
      <c r="B18" s="104" t="s">
        <v>32</v>
      </c>
      <c r="C18" s="105"/>
      <c r="D18" s="105"/>
      <c r="E18" s="106"/>
      <c r="F18" s="9">
        <v>650</v>
      </c>
      <c r="G18" s="6">
        <v>797</v>
      </c>
      <c r="H18" s="6">
        <v>775</v>
      </c>
      <c r="I18" s="60">
        <f>H18/G18*100</f>
        <v>97.2396486825596</v>
      </c>
      <c r="J18" s="13"/>
      <c r="K18" s="6"/>
      <c r="L18" s="6"/>
      <c r="M18" s="47"/>
      <c r="N18" s="9">
        <f t="shared" si="1"/>
        <v>650</v>
      </c>
      <c r="O18" s="6"/>
      <c r="P18" s="6"/>
      <c r="Q18" s="6"/>
      <c r="R18" s="18">
        <f t="shared" si="2"/>
        <v>797</v>
      </c>
      <c r="S18" s="18"/>
      <c r="T18" s="18"/>
      <c r="U18" s="18"/>
      <c r="V18" s="99">
        <f>H18+L18</f>
        <v>775</v>
      </c>
      <c r="W18" s="100"/>
      <c r="X18" s="100"/>
      <c r="Y18" s="100"/>
      <c r="Z18" s="64">
        <f>V18/R18*100</f>
        <v>97.2396486825596</v>
      </c>
    </row>
    <row r="19" spans="1:26" ht="12.75">
      <c r="A19" s="53"/>
      <c r="B19" s="83" t="s">
        <v>33</v>
      </c>
      <c r="C19" s="84"/>
      <c r="D19" s="84"/>
      <c r="E19" s="85"/>
      <c r="F19" s="9"/>
      <c r="G19" s="6"/>
      <c r="H19" s="6"/>
      <c r="I19" s="60"/>
      <c r="J19" s="13"/>
      <c r="K19" s="6"/>
      <c r="L19" s="6"/>
      <c r="M19" s="47"/>
      <c r="N19" s="9">
        <f t="shared" si="1"/>
        <v>0</v>
      </c>
      <c r="O19" s="6"/>
      <c r="P19" s="6"/>
      <c r="Q19" s="6"/>
      <c r="R19" s="18">
        <f t="shared" si="2"/>
        <v>0</v>
      </c>
      <c r="S19" s="18"/>
      <c r="T19" s="18"/>
      <c r="U19" s="18"/>
      <c r="V19" s="99">
        <f>H19+L19</f>
        <v>0</v>
      </c>
      <c r="W19" s="100"/>
      <c r="X19" s="100"/>
      <c r="Y19" s="100"/>
      <c r="Z19" s="64"/>
    </row>
    <row r="20" spans="1:26" ht="12.75">
      <c r="A20" s="45"/>
      <c r="B20" s="83" t="s">
        <v>34</v>
      </c>
      <c r="C20" s="84"/>
      <c r="D20" s="84"/>
      <c r="E20" s="85"/>
      <c r="F20" s="9">
        <v>2529</v>
      </c>
      <c r="G20" s="6">
        <v>2529</v>
      </c>
      <c r="H20" s="6">
        <v>2785</v>
      </c>
      <c r="I20" s="60">
        <f>H20/G20*100</f>
        <v>110.12257809410835</v>
      </c>
      <c r="J20" s="13"/>
      <c r="K20" s="6"/>
      <c r="L20" s="6"/>
      <c r="M20" s="47"/>
      <c r="N20" s="9">
        <f t="shared" si="1"/>
        <v>2529</v>
      </c>
      <c r="O20" s="6"/>
      <c r="P20" s="6"/>
      <c r="Q20" s="6"/>
      <c r="R20" s="18">
        <f t="shared" si="2"/>
        <v>2529</v>
      </c>
      <c r="S20" s="18"/>
      <c r="T20" s="18"/>
      <c r="U20" s="18"/>
      <c r="V20" s="99">
        <f>H20+L20</f>
        <v>2785</v>
      </c>
      <c r="W20" s="100"/>
      <c r="X20" s="100"/>
      <c r="Y20" s="100"/>
      <c r="Z20" s="64">
        <f>V20/R20*100</f>
        <v>110.12257809410835</v>
      </c>
    </row>
    <row r="21" spans="1:26" ht="12.75">
      <c r="A21" s="45"/>
      <c r="B21" s="83" t="s">
        <v>35</v>
      </c>
      <c r="C21" s="84"/>
      <c r="D21" s="84"/>
      <c r="E21" s="85"/>
      <c r="F21" s="9"/>
      <c r="G21" s="6"/>
      <c r="H21" s="6"/>
      <c r="I21" s="60"/>
      <c r="J21" s="13"/>
      <c r="K21" s="6"/>
      <c r="L21" s="6"/>
      <c r="M21" s="47"/>
      <c r="N21" s="9">
        <f t="shared" si="1"/>
        <v>0</v>
      </c>
      <c r="O21" s="6"/>
      <c r="P21" s="6"/>
      <c r="Q21" s="6"/>
      <c r="R21" s="18">
        <f t="shared" si="2"/>
        <v>0</v>
      </c>
      <c r="S21" s="18"/>
      <c r="T21" s="18"/>
      <c r="U21" s="18"/>
      <c r="V21" s="99"/>
      <c r="W21" s="100"/>
      <c r="X21" s="100"/>
      <c r="Y21" s="100"/>
      <c r="Z21" s="47"/>
    </row>
    <row r="22" spans="1:26" ht="12.75">
      <c r="A22" s="21"/>
      <c r="B22" s="81" t="s">
        <v>36</v>
      </c>
      <c r="C22" s="81"/>
      <c r="D22" s="81"/>
      <c r="E22" s="82"/>
      <c r="F22" s="27"/>
      <c r="G22" s="26"/>
      <c r="H22" s="26"/>
      <c r="I22" s="43"/>
      <c r="J22" s="25"/>
      <c r="K22" s="26"/>
      <c r="L22" s="26"/>
      <c r="M22" s="56"/>
      <c r="N22" s="27">
        <f t="shared" si="1"/>
        <v>0</v>
      </c>
      <c r="O22" s="26"/>
      <c r="P22" s="26"/>
      <c r="Q22" s="26"/>
      <c r="R22" s="28">
        <f t="shared" si="2"/>
        <v>0</v>
      </c>
      <c r="S22" s="28"/>
      <c r="T22" s="28"/>
      <c r="U22" s="28"/>
      <c r="V22" s="29"/>
      <c r="W22" s="28"/>
      <c r="X22" s="28"/>
      <c r="Y22" s="28"/>
      <c r="Z22" s="43"/>
    </row>
    <row r="23" spans="1:26" ht="13.5" thickBot="1">
      <c r="A23" s="54"/>
      <c r="B23" s="80" t="s">
        <v>51</v>
      </c>
      <c r="C23" s="81"/>
      <c r="D23" s="81"/>
      <c r="E23" s="82"/>
      <c r="F23" s="27"/>
      <c r="G23" s="27"/>
      <c r="H23" s="26"/>
      <c r="I23" s="43"/>
      <c r="J23" s="25"/>
      <c r="K23" s="27"/>
      <c r="L23" s="27"/>
      <c r="M23" s="43"/>
      <c r="N23" s="27">
        <v>0</v>
      </c>
      <c r="O23" s="26"/>
      <c r="P23" s="26"/>
      <c r="Q23" s="26"/>
      <c r="R23" s="28">
        <v>0</v>
      </c>
      <c r="S23" s="28"/>
      <c r="T23" s="28"/>
      <c r="U23" s="28"/>
      <c r="V23" s="29">
        <v>0</v>
      </c>
      <c r="W23" s="28"/>
      <c r="X23" s="28"/>
      <c r="Y23" s="28"/>
      <c r="Z23" s="43"/>
    </row>
    <row r="24" spans="1:26" s="4" customFormat="1" ht="13.5" thickBot="1">
      <c r="A24" s="70" t="s">
        <v>2</v>
      </c>
      <c r="B24" s="103" t="s">
        <v>21</v>
      </c>
      <c r="C24" s="95"/>
      <c r="D24" s="95"/>
      <c r="E24" s="96"/>
      <c r="F24" s="24">
        <f>F16+F17+F18+F19+F20+F21+F22</f>
        <v>4239</v>
      </c>
      <c r="G24" s="14">
        <f>G16+G17+G18+G19+G20+G21+G22</f>
        <v>4386</v>
      </c>
      <c r="H24" s="38">
        <f>H16+H17+H18+H19+H20+H21+H22</f>
        <v>5380</v>
      </c>
      <c r="I24" s="22">
        <f>H24/G24*100</f>
        <v>122.66301869585044</v>
      </c>
      <c r="J24" s="14">
        <f>SUM(J16:J22)</f>
        <v>264</v>
      </c>
      <c r="K24" s="24">
        <f>SUM(K16:K22)</f>
        <v>344</v>
      </c>
      <c r="L24" s="24">
        <f>SUM(L16:L22)</f>
        <v>220</v>
      </c>
      <c r="M24" s="35">
        <f>(L24/K24)*100</f>
        <v>63.95348837209303</v>
      </c>
      <c r="N24" s="24">
        <f>N16+N17+N18+N19+N21+N20+N22</f>
        <v>4503</v>
      </c>
      <c r="O24" s="5"/>
      <c r="P24" s="5"/>
      <c r="Q24" s="5"/>
      <c r="R24" s="19">
        <f>SUM(R16:R22)</f>
        <v>4730</v>
      </c>
      <c r="S24" s="19"/>
      <c r="T24" s="19"/>
      <c r="U24" s="19"/>
      <c r="V24" s="97">
        <f>SUM(V16:V22)</f>
        <v>5600</v>
      </c>
      <c r="W24" s="98"/>
      <c r="X24" s="98"/>
      <c r="Y24" s="98"/>
      <c r="Z24" s="35">
        <f aca="true" t="shared" si="3" ref="Z24:Z30">V24/R24*100</f>
        <v>118.39323467230444</v>
      </c>
    </row>
    <row r="25" spans="1:26" ht="12.75">
      <c r="A25" s="48"/>
      <c r="B25" s="101" t="s">
        <v>37</v>
      </c>
      <c r="C25" s="101"/>
      <c r="D25" s="101"/>
      <c r="E25" s="102"/>
      <c r="F25" s="41">
        <v>250</v>
      </c>
      <c r="G25" s="40">
        <v>250</v>
      </c>
      <c r="H25" s="40">
        <v>143</v>
      </c>
      <c r="I25" s="62">
        <f>H25/G25*100</f>
        <v>57.199999999999996</v>
      </c>
      <c r="J25" s="30"/>
      <c r="K25" s="31">
        <v>1300</v>
      </c>
      <c r="L25" s="31">
        <v>1300</v>
      </c>
      <c r="M25" s="65">
        <f>(L25/K25)*100</f>
        <v>100</v>
      </c>
      <c r="N25" s="41">
        <f>F25+J25</f>
        <v>250</v>
      </c>
      <c r="O25" s="40"/>
      <c r="P25" s="40"/>
      <c r="Q25" s="40"/>
      <c r="R25" s="42">
        <f>G25+L25</f>
        <v>1550</v>
      </c>
      <c r="S25" s="42"/>
      <c r="T25" s="42"/>
      <c r="U25" s="42"/>
      <c r="V25" s="76">
        <f>H25+L25</f>
        <v>1443</v>
      </c>
      <c r="W25" s="77"/>
      <c r="X25" s="77"/>
      <c r="Y25" s="77"/>
      <c r="Z25" s="62">
        <f t="shared" si="3"/>
        <v>93.09677419354838</v>
      </c>
    </row>
    <row r="26" spans="1:26" ht="12.75">
      <c r="A26" s="46"/>
      <c r="B26" s="78" t="s">
        <v>38</v>
      </c>
      <c r="C26" s="78"/>
      <c r="D26" s="78"/>
      <c r="E26" s="79"/>
      <c r="F26" s="27">
        <v>700</v>
      </c>
      <c r="G26" s="26">
        <v>700</v>
      </c>
      <c r="H26" s="26">
        <v>655</v>
      </c>
      <c r="I26" s="63">
        <f>H26/G26*100</f>
        <v>93.57142857142857</v>
      </c>
      <c r="J26" s="25"/>
      <c r="K26" s="26">
        <v>2568</v>
      </c>
      <c r="L26" s="26">
        <v>2568</v>
      </c>
      <c r="M26" s="64">
        <f>(L26/K26)*100</f>
        <v>100</v>
      </c>
      <c r="N26" s="27">
        <f>F26+J26</f>
        <v>700</v>
      </c>
      <c r="O26" s="26"/>
      <c r="P26" s="26"/>
      <c r="Q26" s="26"/>
      <c r="R26" s="28">
        <f>G26+L26</f>
        <v>3268</v>
      </c>
      <c r="S26" s="28"/>
      <c r="T26" s="28"/>
      <c r="U26" s="28"/>
      <c r="V26" s="93">
        <f>H26+L26</f>
        <v>3223</v>
      </c>
      <c r="W26" s="94"/>
      <c r="X26" s="94"/>
      <c r="Y26" s="94"/>
      <c r="Z26" s="58">
        <f t="shared" si="3"/>
        <v>98.62301101591187</v>
      </c>
    </row>
    <row r="27" spans="1:27" ht="12.75">
      <c r="A27" s="46"/>
      <c r="B27" s="78" t="s">
        <v>49</v>
      </c>
      <c r="C27" s="78"/>
      <c r="D27" s="78"/>
      <c r="E27" s="79"/>
      <c r="F27" s="27">
        <v>816</v>
      </c>
      <c r="G27" s="26">
        <v>816</v>
      </c>
      <c r="H27" s="26">
        <v>827</v>
      </c>
      <c r="I27" s="63">
        <f>H27/G27*100</f>
        <v>101.34803921568627</v>
      </c>
      <c r="J27" s="25"/>
      <c r="K27" s="26"/>
      <c r="L27" s="26"/>
      <c r="M27" s="43"/>
      <c r="N27" s="27">
        <f>F27+J27</f>
        <v>816</v>
      </c>
      <c r="O27" s="26"/>
      <c r="P27" s="26"/>
      <c r="Q27" s="26"/>
      <c r="R27" s="28">
        <f>G27+L27</f>
        <v>816</v>
      </c>
      <c r="S27" s="26"/>
      <c r="T27" s="26"/>
      <c r="U27" s="26"/>
      <c r="V27" s="26">
        <v>827</v>
      </c>
      <c r="W27" s="26"/>
      <c r="X27" s="26"/>
      <c r="Y27" s="26"/>
      <c r="Z27" s="58">
        <f t="shared" si="3"/>
        <v>101.34803921568627</v>
      </c>
      <c r="AA27" s="50"/>
    </row>
    <row r="28" spans="1:27" ht="13.5" thickBot="1">
      <c r="A28" s="46"/>
      <c r="B28" s="78" t="s">
        <v>51</v>
      </c>
      <c r="C28" s="78"/>
      <c r="D28" s="78"/>
      <c r="E28" s="79"/>
      <c r="F28" s="27"/>
      <c r="G28" s="26"/>
      <c r="H28" s="26"/>
      <c r="I28" s="43"/>
      <c r="J28" s="25"/>
      <c r="K28" s="26"/>
      <c r="L28" s="26"/>
      <c r="M28" s="43"/>
      <c r="N28" s="27">
        <v>0</v>
      </c>
      <c r="O28" s="26"/>
      <c r="P28" s="26"/>
      <c r="Q28" s="26"/>
      <c r="R28" s="26">
        <v>782</v>
      </c>
      <c r="S28" s="26"/>
      <c r="T28" s="26"/>
      <c r="U28" s="26"/>
      <c r="V28" s="26">
        <v>782</v>
      </c>
      <c r="W28" s="26"/>
      <c r="X28" s="26"/>
      <c r="Y28" s="26"/>
      <c r="Z28" s="58">
        <f t="shared" si="3"/>
        <v>100</v>
      </c>
      <c r="AA28" s="50"/>
    </row>
    <row r="29" spans="1:27" s="4" customFormat="1" ht="13.5" thickBot="1">
      <c r="A29" s="34" t="s">
        <v>3</v>
      </c>
      <c r="B29" s="103" t="s">
        <v>22</v>
      </c>
      <c r="C29" s="95"/>
      <c r="D29" s="95"/>
      <c r="E29" s="96"/>
      <c r="F29" s="24">
        <f>F25+F26+F27</f>
        <v>1766</v>
      </c>
      <c r="G29" s="5">
        <f>G25+G26+G27</f>
        <v>1766</v>
      </c>
      <c r="H29" s="5">
        <f>H25+H26+H27</f>
        <v>1625</v>
      </c>
      <c r="I29" s="35">
        <f>H29/G29*100</f>
        <v>92.0158550396376</v>
      </c>
      <c r="J29" s="14">
        <f>SUM(J25:J26)</f>
        <v>0</v>
      </c>
      <c r="K29" s="5">
        <f>SUM(K25:K26)</f>
        <v>3868</v>
      </c>
      <c r="L29" s="5">
        <f>SUM(L25:L26)</f>
        <v>3868</v>
      </c>
      <c r="M29" s="35">
        <f>(L29/K29)*100</f>
        <v>100</v>
      </c>
      <c r="N29" s="24">
        <f>N25+N26+N27+N28</f>
        <v>1766</v>
      </c>
      <c r="O29" s="5"/>
      <c r="P29" s="5"/>
      <c r="Q29" s="5"/>
      <c r="R29" s="5">
        <f>R25+R26+R27+R28</f>
        <v>6416</v>
      </c>
      <c r="S29" s="5"/>
      <c r="T29" s="5"/>
      <c r="U29" s="5"/>
      <c r="V29" s="109">
        <f>V25+V26+V27+V28</f>
        <v>6275</v>
      </c>
      <c r="W29" s="109"/>
      <c r="X29" s="109"/>
      <c r="Y29" s="109"/>
      <c r="Z29" s="52">
        <f t="shared" si="3"/>
        <v>97.80236907730672</v>
      </c>
      <c r="AA29" s="51"/>
    </row>
    <row r="30" spans="1:26" ht="13.5" thickBot="1">
      <c r="A30" s="45"/>
      <c r="B30" s="101" t="s">
        <v>51</v>
      </c>
      <c r="C30" s="101"/>
      <c r="D30" s="101"/>
      <c r="E30" s="102"/>
      <c r="F30" s="32"/>
      <c r="G30" s="31"/>
      <c r="H30" s="31"/>
      <c r="I30" s="23"/>
      <c r="J30" s="30"/>
      <c r="K30" s="31"/>
      <c r="L30" s="31"/>
      <c r="M30" s="56"/>
      <c r="N30" s="32"/>
      <c r="O30" s="31"/>
      <c r="P30" s="31"/>
      <c r="Q30" s="31"/>
      <c r="R30" s="31">
        <v>448</v>
      </c>
      <c r="S30" s="31"/>
      <c r="T30" s="31"/>
      <c r="U30" s="31"/>
      <c r="V30" s="110">
        <v>448</v>
      </c>
      <c r="W30" s="110"/>
      <c r="X30" s="110"/>
      <c r="Y30" s="88"/>
      <c r="Z30" s="74">
        <f t="shared" si="3"/>
        <v>100</v>
      </c>
    </row>
    <row r="31" spans="1:26" ht="13.5" thickBot="1">
      <c r="A31" s="46"/>
      <c r="B31" s="78" t="s">
        <v>39</v>
      </c>
      <c r="C31" s="78"/>
      <c r="D31" s="78"/>
      <c r="E31" s="79"/>
      <c r="F31" s="27"/>
      <c r="G31" s="26"/>
      <c r="H31" s="26">
        <v>14</v>
      </c>
      <c r="I31" s="35"/>
      <c r="J31" s="25"/>
      <c r="K31" s="26"/>
      <c r="L31" s="26"/>
      <c r="M31" s="67"/>
      <c r="N31" s="27">
        <f>F31+J31</f>
        <v>0</v>
      </c>
      <c r="O31" s="26"/>
      <c r="P31" s="26"/>
      <c r="Q31" s="26"/>
      <c r="R31" s="28">
        <f>G31+K31</f>
        <v>0</v>
      </c>
      <c r="S31" s="28"/>
      <c r="T31" s="28"/>
      <c r="U31" s="28"/>
      <c r="V31" s="93">
        <f>H31+L31</f>
        <v>14</v>
      </c>
      <c r="W31" s="94"/>
      <c r="X31" s="94"/>
      <c r="Y31" s="94"/>
      <c r="Z31" s="75"/>
    </row>
    <row r="32" spans="1:26" s="4" customFormat="1" ht="13.5" thickBot="1">
      <c r="A32" s="34" t="s">
        <v>4</v>
      </c>
      <c r="B32" s="95" t="s">
        <v>23</v>
      </c>
      <c r="C32" s="95"/>
      <c r="D32" s="95"/>
      <c r="E32" s="96"/>
      <c r="F32" s="24"/>
      <c r="G32" s="5"/>
      <c r="H32" s="5">
        <f>SUM(H30:H31)</f>
        <v>14</v>
      </c>
      <c r="I32" s="35"/>
      <c r="J32" s="14"/>
      <c r="K32" s="5"/>
      <c r="L32" s="5"/>
      <c r="M32" s="35"/>
      <c r="N32" s="57"/>
      <c r="O32" s="36"/>
      <c r="P32" s="36"/>
      <c r="Q32" s="36"/>
      <c r="R32" s="19">
        <v>448</v>
      </c>
      <c r="S32" s="19"/>
      <c r="T32" s="19"/>
      <c r="U32" s="19"/>
      <c r="V32" s="97">
        <f>SUM(V30:V31)</f>
        <v>462</v>
      </c>
      <c r="W32" s="98"/>
      <c r="X32" s="98"/>
      <c r="Y32" s="98"/>
      <c r="Z32" s="23"/>
    </row>
    <row r="33" spans="1:26" ht="12.75">
      <c r="A33" s="49"/>
      <c r="B33" s="101" t="s">
        <v>44</v>
      </c>
      <c r="C33" s="101"/>
      <c r="D33" s="101"/>
      <c r="E33" s="102"/>
      <c r="F33" s="41">
        <v>4032</v>
      </c>
      <c r="G33" s="40">
        <v>4032</v>
      </c>
      <c r="H33" s="40">
        <v>2167</v>
      </c>
      <c r="I33" s="62">
        <f>H33/G33*100</f>
        <v>53.745039682539684</v>
      </c>
      <c r="J33" s="39">
        <v>16810</v>
      </c>
      <c r="K33" s="40">
        <v>16810</v>
      </c>
      <c r="L33" s="40">
        <v>17290</v>
      </c>
      <c r="M33" s="62">
        <f>(L33/K33)*100</f>
        <v>102.85544318857822</v>
      </c>
      <c r="N33" s="39">
        <f>F33+J33</f>
        <v>20842</v>
      </c>
      <c r="O33" s="40"/>
      <c r="P33" s="40"/>
      <c r="Q33" s="40"/>
      <c r="R33" s="42">
        <f>G33+K33</f>
        <v>20842</v>
      </c>
      <c r="S33" s="42"/>
      <c r="T33" s="42"/>
      <c r="U33" s="42"/>
      <c r="V33" s="76">
        <f>H33+L33</f>
        <v>19457</v>
      </c>
      <c r="W33" s="77"/>
      <c r="X33" s="77"/>
      <c r="Y33" s="77"/>
      <c r="Z33" s="62">
        <f>V33/R33*100</f>
        <v>93.3547644180021</v>
      </c>
    </row>
    <row r="34" spans="1:26" ht="12.75">
      <c r="A34" s="46"/>
      <c r="B34" s="84" t="s">
        <v>45</v>
      </c>
      <c r="C34" s="84"/>
      <c r="D34" s="84"/>
      <c r="E34" s="85"/>
      <c r="F34" s="9">
        <v>20</v>
      </c>
      <c r="G34" s="6">
        <v>20</v>
      </c>
      <c r="H34" s="6"/>
      <c r="I34" s="60">
        <f>H34/G34*100</f>
        <v>0</v>
      </c>
      <c r="J34" s="13">
        <v>5618</v>
      </c>
      <c r="K34" s="6">
        <v>5618</v>
      </c>
      <c r="L34" s="6">
        <v>5763</v>
      </c>
      <c r="M34" s="60">
        <f>(L34/K34)*100</f>
        <v>102.5809896760413</v>
      </c>
      <c r="N34" s="13">
        <f>F34+J34</f>
        <v>5638</v>
      </c>
      <c r="O34" s="6"/>
      <c r="P34" s="6"/>
      <c r="Q34" s="6"/>
      <c r="R34" s="18">
        <f>G34+K34</f>
        <v>5638</v>
      </c>
      <c r="S34" s="18"/>
      <c r="T34" s="18"/>
      <c r="U34" s="18"/>
      <c r="V34" s="99">
        <f>H34+L34</f>
        <v>5763</v>
      </c>
      <c r="W34" s="100"/>
      <c r="X34" s="100"/>
      <c r="Y34" s="100"/>
      <c r="Z34" s="60">
        <f>V34/R34*100</f>
        <v>102.21709826179497</v>
      </c>
    </row>
    <row r="35" spans="1:26" ht="12.75">
      <c r="A35" s="46"/>
      <c r="B35" s="84" t="s">
        <v>46</v>
      </c>
      <c r="C35" s="84"/>
      <c r="D35" s="84"/>
      <c r="E35" s="85"/>
      <c r="F35" s="27"/>
      <c r="G35" s="26"/>
      <c r="H35" s="26"/>
      <c r="I35" s="56"/>
      <c r="J35" s="25"/>
      <c r="K35" s="26"/>
      <c r="L35" s="26"/>
      <c r="M35" s="56"/>
      <c r="N35" s="25">
        <f>F35+K35</f>
        <v>0</v>
      </c>
      <c r="O35" s="26"/>
      <c r="P35" s="26"/>
      <c r="Q35" s="26"/>
      <c r="R35" s="28">
        <f>G35+K35</f>
        <v>0</v>
      </c>
      <c r="S35" s="28"/>
      <c r="T35" s="28"/>
      <c r="U35" s="28"/>
      <c r="V35" s="93">
        <f>H35+L35</f>
        <v>0</v>
      </c>
      <c r="W35" s="94"/>
      <c r="X35" s="94"/>
      <c r="Y35" s="94"/>
      <c r="Z35" s="60"/>
    </row>
    <row r="36" spans="1:26" ht="13.5" thickBot="1">
      <c r="A36" s="69"/>
      <c r="B36" s="78" t="s">
        <v>51</v>
      </c>
      <c r="C36" s="78"/>
      <c r="D36" s="78"/>
      <c r="E36" s="79"/>
      <c r="F36" s="73"/>
      <c r="G36" s="68"/>
      <c r="H36" s="68"/>
      <c r="I36" s="67"/>
      <c r="J36" s="25"/>
      <c r="K36" s="26"/>
      <c r="L36" s="26"/>
      <c r="M36" s="43"/>
      <c r="N36" s="25">
        <v>0</v>
      </c>
      <c r="O36" s="26"/>
      <c r="P36" s="26"/>
      <c r="Q36" s="26"/>
      <c r="R36" s="26">
        <v>1183</v>
      </c>
      <c r="S36" s="26"/>
      <c r="T36" s="26"/>
      <c r="U36" s="26"/>
      <c r="V36" s="26">
        <v>1183</v>
      </c>
      <c r="W36" s="26"/>
      <c r="X36" s="26"/>
      <c r="Y36" s="26"/>
      <c r="Z36" s="60">
        <f>V36/R36*100</f>
        <v>100</v>
      </c>
    </row>
    <row r="37" spans="1:26" s="4" customFormat="1" ht="13.5" thickBot="1">
      <c r="A37" s="37" t="s">
        <v>5</v>
      </c>
      <c r="B37" s="95" t="s">
        <v>47</v>
      </c>
      <c r="C37" s="95"/>
      <c r="D37" s="95"/>
      <c r="E37" s="96"/>
      <c r="F37" s="24">
        <f>SUM(F33:F35)</f>
        <v>4052</v>
      </c>
      <c r="G37" s="14">
        <f>SUM(G33:G35)</f>
        <v>4052</v>
      </c>
      <c r="H37" s="14">
        <f>SUM(H33:H35)</f>
        <v>2167</v>
      </c>
      <c r="I37" s="35">
        <f>H37/G37*100</f>
        <v>53.47976307996052</v>
      </c>
      <c r="J37" s="14">
        <f>J33+J34</f>
        <v>22428</v>
      </c>
      <c r="K37" s="24">
        <f>K33+K34</f>
        <v>22428</v>
      </c>
      <c r="L37" s="24">
        <f>L33+L34</f>
        <v>23053</v>
      </c>
      <c r="M37" s="35">
        <f>(L37/K37)*100</f>
        <v>102.78669520242553</v>
      </c>
      <c r="N37" s="24">
        <f>SUM(N33:Q35)</f>
        <v>26480</v>
      </c>
      <c r="O37" s="5"/>
      <c r="P37" s="5"/>
      <c r="Q37" s="5"/>
      <c r="R37" s="19">
        <f>R33+R34+R35+R36</f>
        <v>27663</v>
      </c>
      <c r="S37" s="19"/>
      <c r="T37" s="19"/>
      <c r="U37" s="19"/>
      <c r="V37" s="97">
        <f>V33+V34+V35+V36</f>
        <v>26403</v>
      </c>
      <c r="W37" s="98"/>
      <c r="X37" s="98"/>
      <c r="Y37" s="98"/>
      <c r="Z37" s="35">
        <f>V37/R37*100</f>
        <v>95.44517948161804</v>
      </c>
    </row>
    <row r="38" spans="1:26" s="4" customFormat="1" ht="13.5" thickBot="1">
      <c r="A38" s="122" t="s">
        <v>54</v>
      </c>
      <c r="B38" s="123"/>
      <c r="C38" s="123"/>
      <c r="D38" s="123"/>
      <c r="E38" s="124"/>
      <c r="F38" s="24">
        <f>F15+F24+F29+F37</f>
        <v>13151</v>
      </c>
      <c r="G38" s="14">
        <f>G15+G24+G29+G37</f>
        <v>13298</v>
      </c>
      <c r="H38" s="14">
        <f>H15+H24+H29+H32+H37</f>
        <v>12249</v>
      </c>
      <c r="I38" s="23">
        <f>H38/G38*100</f>
        <v>92.11159572868101</v>
      </c>
      <c r="J38" s="14">
        <f>J15+J24+J29+J37</f>
        <v>23022</v>
      </c>
      <c r="K38" s="14">
        <f>K15+K24+K29+K37</f>
        <v>27083</v>
      </c>
      <c r="L38" s="14">
        <f>L15+L24+L29+L37</f>
        <v>27429</v>
      </c>
      <c r="M38" s="22">
        <f>(L38/K38)*100</f>
        <v>101.27755418528228</v>
      </c>
      <c r="N38" s="19">
        <f aca="true" t="shared" si="4" ref="N38:U38">N15+N24+N29+N37</f>
        <v>36173</v>
      </c>
      <c r="O38" s="7">
        <f t="shared" si="4"/>
        <v>0</v>
      </c>
      <c r="P38" s="7">
        <f t="shared" si="4"/>
        <v>0</v>
      </c>
      <c r="Q38" s="7">
        <f t="shared" si="4"/>
        <v>0</v>
      </c>
      <c r="R38" s="7">
        <f>R15+R24+R29+R32+R37</f>
        <v>42794</v>
      </c>
      <c r="S38" s="7">
        <f t="shared" si="4"/>
        <v>0</v>
      </c>
      <c r="T38" s="7">
        <f t="shared" si="4"/>
        <v>0</v>
      </c>
      <c r="U38" s="7">
        <f t="shared" si="4"/>
        <v>0</v>
      </c>
      <c r="V38" s="107">
        <f>V15+V24+V29+V32+V37</f>
        <v>42091</v>
      </c>
      <c r="W38" s="98"/>
      <c r="X38" s="108"/>
      <c r="Y38" s="7"/>
      <c r="Z38" s="35">
        <f>V38/R38*100</f>
        <v>98.35724634294527</v>
      </c>
    </row>
    <row r="39" spans="1:5" ht="12.75">
      <c r="A39" s="125"/>
      <c r="B39" s="125"/>
      <c r="C39" s="125"/>
      <c r="D39" s="125"/>
      <c r="E39" s="125"/>
    </row>
    <row r="44" ht="12.75" customHeight="1"/>
  </sheetData>
  <sheetProtection/>
  <mergeCells count="72">
    <mergeCell ref="N6:Z7"/>
    <mergeCell ref="B11:E11"/>
    <mergeCell ref="B10:E10"/>
    <mergeCell ref="V8:Z8"/>
    <mergeCell ref="J9:K9"/>
    <mergeCell ref="N9:R9"/>
    <mergeCell ref="V10:Y10"/>
    <mergeCell ref="N10:Q10"/>
    <mergeCell ref="F6:I7"/>
    <mergeCell ref="H8:I8"/>
    <mergeCell ref="A39:E39"/>
    <mergeCell ref="B29:E29"/>
    <mergeCell ref="B22:E22"/>
    <mergeCell ref="B16:E16"/>
    <mergeCell ref="B17:E17"/>
    <mergeCell ref="A4:Y4"/>
    <mergeCell ref="A6:A10"/>
    <mergeCell ref="B6:E9"/>
    <mergeCell ref="F9:G9"/>
    <mergeCell ref="L8:M8"/>
    <mergeCell ref="J6:M7"/>
    <mergeCell ref="A38:E38"/>
    <mergeCell ref="B21:E21"/>
    <mergeCell ref="B30:E30"/>
    <mergeCell ref="B32:E32"/>
    <mergeCell ref="B31:E31"/>
    <mergeCell ref="B24:E24"/>
    <mergeCell ref="B25:E25"/>
    <mergeCell ref="B26:E26"/>
    <mergeCell ref="B34:E34"/>
    <mergeCell ref="R1:Z1"/>
    <mergeCell ref="G3:L3"/>
    <mergeCell ref="V16:Y16"/>
    <mergeCell ref="V17:Y17"/>
    <mergeCell ref="A5:Z5"/>
    <mergeCell ref="V13:Y13"/>
    <mergeCell ref="V15:Y15"/>
    <mergeCell ref="V12:Y12"/>
    <mergeCell ref="B13:E13"/>
    <mergeCell ref="A2:Z2"/>
    <mergeCell ref="V38:X38"/>
    <mergeCell ref="V26:Y26"/>
    <mergeCell ref="V29:Y29"/>
    <mergeCell ref="V30:Y30"/>
    <mergeCell ref="V31:Y31"/>
    <mergeCell ref="V34:Y34"/>
    <mergeCell ref="V33:Y33"/>
    <mergeCell ref="V32:Y32"/>
    <mergeCell ref="B12:E12"/>
    <mergeCell ref="B15:E15"/>
    <mergeCell ref="V20:Y20"/>
    <mergeCell ref="V21:Y21"/>
    <mergeCell ref="V24:Y24"/>
    <mergeCell ref="B19:E19"/>
    <mergeCell ref="B18:E18"/>
    <mergeCell ref="N8:Q8"/>
    <mergeCell ref="V11:Y11"/>
    <mergeCell ref="V9:Y9"/>
    <mergeCell ref="B35:E35"/>
    <mergeCell ref="V35:Y35"/>
    <mergeCell ref="B37:E37"/>
    <mergeCell ref="V37:Y37"/>
    <mergeCell ref="V18:Y18"/>
    <mergeCell ref="V19:Y19"/>
    <mergeCell ref="B33:E33"/>
    <mergeCell ref="V25:Y25"/>
    <mergeCell ref="B27:E27"/>
    <mergeCell ref="B14:E14"/>
    <mergeCell ref="B23:E23"/>
    <mergeCell ref="B28:E28"/>
    <mergeCell ref="B36:E36"/>
    <mergeCell ref="B20:E20"/>
  </mergeCells>
  <printOptions/>
  <pageMargins left="0.3937007874015748" right="0.3937007874015748" top="0.5511811023622047" bottom="0.6692913385826772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Saldo 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Saldo</dc:creator>
  <cp:keywords/>
  <dc:description/>
  <cp:lastModifiedBy>ekozma</cp:lastModifiedBy>
  <cp:lastPrinted>2009-04-21T18:42:01Z</cp:lastPrinted>
  <dcterms:created xsi:type="dcterms:W3CDTF">2004-08-12T12:24:33Z</dcterms:created>
  <dcterms:modified xsi:type="dcterms:W3CDTF">2009-04-21T19:30:24Z</dcterms:modified>
  <cp:category/>
  <cp:version/>
  <cp:contentType/>
  <cp:contentStatus/>
</cp:coreProperties>
</file>