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<sst xmlns="http://schemas.openxmlformats.org/spreadsheetml/2006/main" count="76" uniqueCount="61">
  <si>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Teljesítés</t>
  </si>
  <si>
    <t>előirányzat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</si>
  <si>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</si>
  <si>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</si>
  <si>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</si>
  <si>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</si>
  <si>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</si>
  <si>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</si>
  <si>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</si>
  <si>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</si>
  <si>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</si>
  <si>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</si>
  <si>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</si>
  <si>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Eredeti</t>
  </si>
  <si>
    <t>Módosított</t>
  </si>
  <si>
    <t>összege</t>
  </si>
  <si>
    <t>3/a. számú melléklet</t>
  </si>
  <si>
    <t xml:space="preserve">                                                                Adony Város Önkormányzat </t>
  </si>
  <si>
    <t xml:space="preserve">reszben önállóan gazdálkodó intézmények megnevezése </t>
  </si>
  <si>
    <t xml:space="preserve">s.sz. </t>
  </si>
  <si>
    <t>szállast biztosító</t>
  </si>
  <si>
    <t>1.</t>
  </si>
  <si>
    <t>gondozási központ összesen</t>
  </si>
  <si>
    <t>óvoda összesen</t>
  </si>
  <si>
    <t xml:space="preserve">3. </t>
  </si>
  <si>
    <t>általános iskola összesen</t>
  </si>
  <si>
    <t xml:space="preserve">4. </t>
  </si>
  <si>
    <t xml:space="preserve">KKKK összesen </t>
  </si>
  <si>
    <t xml:space="preserve">Kisebbségi Önkormányzatok össz. </t>
  </si>
  <si>
    <t>%</t>
  </si>
  <si>
    <t xml:space="preserve">3/a. számú melléklet </t>
  </si>
  <si>
    <t>e Ft-ban</t>
  </si>
  <si>
    <t xml:space="preserve">Adony Város Önkormányzat </t>
  </si>
  <si>
    <t>853 26-6 nappali szoc. Ellátás</t>
  </si>
  <si>
    <t>853 23-3 segítségnyújtás</t>
  </si>
  <si>
    <t>853 25-5 szociális étkeztetés</t>
  </si>
  <si>
    <t xml:space="preserve">801 11-5 óvodai nevelés </t>
  </si>
  <si>
    <t>751 76-8 óvoda üzemeltetés</t>
  </si>
  <si>
    <t>552 31-2 óvodai étkeztetés</t>
  </si>
  <si>
    <t xml:space="preserve">801 21-4 iskolai oktatás </t>
  </si>
  <si>
    <t>805 11-3 napközi ellátás</t>
  </si>
  <si>
    <t>801 31-3 művészet oktatás</t>
  </si>
  <si>
    <t>751 76-8 iskola üzemeltetés</t>
  </si>
  <si>
    <t>552 32-3 iskolai étkeztetés</t>
  </si>
  <si>
    <t>924 03-6 diáksport</t>
  </si>
  <si>
    <t>801 22-5 sajátos nevelési igényű gyerm.</t>
  </si>
  <si>
    <t>923 12-7 könyvtár</t>
  </si>
  <si>
    <t xml:space="preserve">921 81-5 művelődési ház </t>
  </si>
  <si>
    <t xml:space="preserve">751 16-4 Lengyel Kisebbségi Önk. </t>
  </si>
  <si>
    <t xml:space="preserve">751 16-4 Német Kisebbségi Önk. </t>
  </si>
  <si>
    <t>Összesen</t>
  </si>
  <si>
    <t xml:space="preserve"> Saját bevételek</t>
  </si>
  <si>
    <t>Átvett pénzeszközök</t>
  </si>
  <si>
    <t>13.</t>
  </si>
  <si>
    <t>851219 Házi orvosi szolgálat</t>
  </si>
  <si>
    <t>851297 Védőnői szolgálat</t>
  </si>
  <si>
    <t>851912 Anya és csecsemővéd.</t>
  </si>
  <si>
    <t>EÜ Központ összesen</t>
  </si>
  <si>
    <t xml:space="preserve">      Össszesen </t>
  </si>
  <si>
    <t>a                       sz. zárszámadási rendelethez</t>
  </si>
  <si>
    <r>
      <t xml:space="preserve"> részben önállóan gazdálkodó </t>
    </r>
    <r>
      <rPr>
        <b/>
        <sz val="14"/>
        <rFont val="Arial"/>
        <family val="2"/>
      </rPr>
      <t xml:space="preserve">intézmények </t>
    </r>
    <r>
      <rPr>
        <b/>
        <sz val="10"/>
        <rFont val="Arial"/>
        <family val="2"/>
      </rPr>
      <t xml:space="preserve">2007. évi </t>
    </r>
    <r>
      <rPr>
        <b/>
        <sz val="14"/>
        <rFont val="Arial"/>
        <family val="2"/>
      </rPr>
      <t>bevételei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</si>
</sst>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2" fontId="4" fillId="0" borderId="2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5" xfId="0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6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35" xfId="0" applyFont="1" applyBorder="1" applyAlignment="1">
      <alignment/>
    </xf>
    <xf numFmtId="0" fontId="4" fillId="0" borderId="29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E13">
      <selection activeCell="Z21" sqref="Z21"/>
    </sheetView>
  </sheetViews>
  <sheetFormatPr defaultColWidth="9.140625" defaultRowHeight="12.75"/>
  <cols>
    <col min="1" max="1" width="3.140625" style="0" customWidth="1"/>
    <col min="2" max="4" width="6.7109375" style="0" customWidth="1"/>
    <col min="5" max="5" width="13.00390625" style="0" customWidth="1"/>
    <col min="6" max="6" width="6.421875" style="0" customWidth="1"/>
    <col min="7" max="7" width="7.7109375" style="0" customWidth="1"/>
    <col min="8" max="9" width="7.00390625" style="0" customWidth="1"/>
    <col min="10" max="10" width="8.28125" style="0" customWidth="1"/>
    <col min="11" max="11" width="7.8515625" style="0" customWidth="1"/>
    <col min="12" max="12" width="8.00390625" style="0" customWidth="1"/>
    <col min="13" max="13" width="7.140625" style="0" customWidth="1"/>
    <col min="14" max="14" width="9.00390625" style="0" customWidth="1"/>
    <col min="15" max="15" width="6.140625" style="0" hidden="1" customWidth="1"/>
    <col min="16" max="16" width="9.7109375" style="0" hidden="1" customWidth="1"/>
    <col min="17" max="17" width="5.140625" style="0" hidden="1" customWidth="1"/>
    <col min="18" max="18" width="8.7109375" style="0" customWidth="1"/>
    <col min="19" max="19" width="1.7109375" style="0" hidden="1" customWidth="1"/>
    <col min="20" max="21" width="5.140625" style="0" hidden="1" customWidth="1"/>
    <col min="22" max="22" width="9.8515625" style="0" customWidth="1"/>
    <col min="23" max="23" width="1.8515625" style="0" hidden="1" customWidth="1"/>
    <col min="24" max="24" width="7.8515625" style="0" hidden="1" customWidth="1"/>
    <col min="25" max="25" width="5.00390625" style="0" hidden="1" customWidth="1"/>
    <col min="26" max="26" width="6.00390625" style="0" customWidth="1"/>
  </cols>
  <sheetData>
    <row r="1" spans="13:27" ht="12.75">
      <c r="M1" s="1"/>
      <c r="N1" s="1"/>
      <c r="O1" s="1"/>
      <c r="P1" s="1" t="s">
        <v>30</v>
      </c>
      <c r="Q1" s="1"/>
      <c r="R1" s="109" t="s">
        <v>16</v>
      </c>
      <c r="S1" s="109"/>
      <c r="T1" s="109"/>
      <c r="U1" s="109"/>
      <c r="V1" s="109"/>
      <c r="W1" s="109"/>
      <c r="X1" s="109"/>
      <c r="Y1" s="109"/>
      <c r="Z1" s="109"/>
      <c r="AA1" s="1"/>
    </row>
    <row r="2" spans="1:26" ht="12.75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5" ht="12.75">
      <c r="A3" s="3"/>
      <c r="B3" s="3"/>
      <c r="C3" s="3"/>
      <c r="D3" s="3"/>
      <c r="E3" s="3"/>
      <c r="F3" s="3" t="s">
        <v>17</v>
      </c>
      <c r="G3" s="85" t="s">
        <v>32</v>
      </c>
      <c r="H3" s="85"/>
      <c r="I3" s="85"/>
      <c r="J3" s="85"/>
      <c r="K3" s="85"/>
      <c r="L3" s="8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6.5" customHeight="1">
      <c r="A4" s="85" t="s">
        <v>60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6" ht="12" customHeight="1" thickBot="1">
      <c r="A5" s="110" t="s">
        <v>31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3.5" customHeight="1" thickTop="1">
      <c r="A6" s="86" t="s">
        <v>19</v>
      </c>
      <c r="B6" s="88" t="s">
        <v>18</v>
      </c>
      <c r="C6" s="88"/>
      <c r="D6" s="88"/>
      <c r="E6" s="89"/>
      <c r="F6" s="74" t="s">
        <v>51</v>
      </c>
      <c r="G6" s="75"/>
      <c r="H6" s="75"/>
      <c r="I6" s="76"/>
      <c r="J6" s="63" t="s">
        <v>52</v>
      </c>
      <c r="K6" s="64"/>
      <c r="L6" s="64"/>
      <c r="M6" s="65"/>
      <c r="N6" s="63" t="s">
        <v>50</v>
      </c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5"/>
    </row>
    <row r="7" spans="1:26" ht="13.5" thickBot="1">
      <c r="A7" s="87"/>
      <c r="B7" s="90"/>
      <c r="C7" s="90"/>
      <c r="D7" s="90"/>
      <c r="E7" s="91"/>
      <c r="F7" s="77"/>
      <c r="G7" s="78"/>
      <c r="H7" s="78"/>
      <c r="I7" s="79"/>
      <c r="J7" s="66"/>
      <c r="K7" s="67"/>
      <c r="L7" s="67"/>
      <c r="M7" s="68"/>
      <c r="N7" s="6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</row>
    <row r="8" spans="1:26" ht="12.75">
      <c r="A8" s="87"/>
      <c r="B8" s="90"/>
      <c r="C8" s="90"/>
      <c r="D8" s="90"/>
      <c r="E8" s="91"/>
      <c r="F8" s="30" t="s">
        <v>13</v>
      </c>
      <c r="G8" s="21" t="s">
        <v>14</v>
      </c>
      <c r="H8" s="52" t="s">
        <v>0</v>
      </c>
      <c r="I8" s="53"/>
      <c r="J8" s="22" t="s">
        <v>13</v>
      </c>
      <c r="K8" s="21" t="s">
        <v>14</v>
      </c>
      <c r="L8" s="52" t="s">
        <v>0</v>
      </c>
      <c r="M8" s="52"/>
      <c r="N8" s="52" t="s">
        <v>13</v>
      </c>
      <c r="O8" s="52"/>
      <c r="P8" s="52"/>
      <c r="Q8" s="52"/>
      <c r="R8" s="28" t="s">
        <v>14</v>
      </c>
      <c r="S8" s="28"/>
      <c r="T8" s="28"/>
      <c r="U8" s="28"/>
      <c r="V8" s="60" t="s">
        <v>0</v>
      </c>
      <c r="W8" s="61"/>
      <c r="X8" s="61"/>
      <c r="Y8" s="61"/>
      <c r="Z8" s="62"/>
    </row>
    <row r="9" spans="1:26" ht="21" customHeight="1">
      <c r="A9" s="87"/>
      <c r="B9" s="90"/>
      <c r="C9" s="90"/>
      <c r="D9" s="90"/>
      <c r="E9" s="91"/>
      <c r="F9" s="92" t="s">
        <v>1</v>
      </c>
      <c r="G9" s="58"/>
      <c r="H9" s="2" t="s">
        <v>15</v>
      </c>
      <c r="I9" s="18" t="s">
        <v>29</v>
      </c>
      <c r="J9" s="69" t="s">
        <v>1</v>
      </c>
      <c r="K9" s="58"/>
      <c r="L9" s="2" t="s">
        <v>15</v>
      </c>
      <c r="M9" s="6" t="s">
        <v>29</v>
      </c>
      <c r="N9" s="70" t="s">
        <v>1</v>
      </c>
      <c r="O9" s="71"/>
      <c r="P9" s="71"/>
      <c r="Q9" s="71"/>
      <c r="R9" s="71"/>
      <c r="S9" s="25"/>
      <c r="T9" s="25"/>
      <c r="U9" s="25"/>
      <c r="V9" s="59" t="s">
        <v>15</v>
      </c>
      <c r="W9" s="93"/>
      <c r="X9" s="93"/>
      <c r="Y9" s="69"/>
      <c r="Z9" s="23" t="s">
        <v>29</v>
      </c>
    </row>
    <row r="10" spans="1:26" ht="15" customHeight="1">
      <c r="A10" s="87"/>
      <c r="B10" s="58"/>
      <c r="C10" s="58"/>
      <c r="D10" s="58"/>
      <c r="E10" s="59"/>
      <c r="F10" s="16" t="s">
        <v>2</v>
      </c>
      <c r="G10" s="2" t="s">
        <v>3</v>
      </c>
      <c r="H10" s="2" t="s">
        <v>4</v>
      </c>
      <c r="I10" s="17" t="s">
        <v>5</v>
      </c>
      <c r="J10" s="14" t="s">
        <v>6</v>
      </c>
      <c r="K10" s="2" t="s">
        <v>7</v>
      </c>
      <c r="L10" s="2" t="s">
        <v>8</v>
      </c>
      <c r="M10" s="2" t="s">
        <v>9</v>
      </c>
      <c r="N10" s="58" t="s">
        <v>10</v>
      </c>
      <c r="O10" s="58"/>
      <c r="P10" s="58"/>
      <c r="Q10" s="58"/>
      <c r="R10" s="24" t="s">
        <v>11</v>
      </c>
      <c r="S10" s="24"/>
      <c r="T10" s="24"/>
      <c r="U10" s="24"/>
      <c r="V10" s="59" t="s">
        <v>12</v>
      </c>
      <c r="W10" s="93"/>
      <c r="X10" s="93"/>
      <c r="Y10" s="93"/>
      <c r="Z10" s="2" t="s">
        <v>53</v>
      </c>
    </row>
    <row r="11" spans="1:26" ht="14.25" customHeight="1">
      <c r="A11" s="4"/>
      <c r="B11" s="98" t="s">
        <v>33</v>
      </c>
      <c r="C11" s="98"/>
      <c r="D11" s="98"/>
      <c r="E11" s="99"/>
      <c r="F11" s="19"/>
      <c r="G11" s="12"/>
      <c r="H11" s="12"/>
      <c r="I11" s="29"/>
      <c r="J11" s="15"/>
      <c r="K11" s="12"/>
      <c r="L11" s="12"/>
      <c r="M11" s="29"/>
      <c r="N11" s="12">
        <f>F11+J11</f>
        <v>0</v>
      </c>
      <c r="O11" s="12"/>
      <c r="P11" s="12"/>
      <c r="Q11" s="12"/>
      <c r="R11" s="26">
        <f>G11+K11</f>
        <v>0</v>
      </c>
      <c r="S11" s="26"/>
      <c r="T11" s="26"/>
      <c r="U11" s="26"/>
      <c r="V11" s="94">
        <f>H11+L11</f>
        <v>0</v>
      </c>
      <c r="W11" s="95"/>
      <c r="X11" s="95"/>
      <c r="Y11" s="95"/>
      <c r="Z11" s="29"/>
    </row>
    <row r="12" spans="1:26" ht="12" customHeight="1">
      <c r="A12" s="5"/>
      <c r="B12" s="83" t="s">
        <v>34</v>
      </c>
      <c r="C12" s="83"/>
      <c r="D12" s="83"/>
      <c r="E12" s="84"/>
      <c r="F12" s="19"/>
      <c r="G12" s="12"/>
      <c r="H12" s="12"/>
      <c r="I12" s="29"/>
      <c r="J12" s="15"/>
      <c r="K12" s="12"/>
      <c r="L12" s="12"/>
      <c r="M12" s="29"/>
      <c r="N12" s="12">
        <f>F12+J12</f>
        <v>0</v>
      </c>
      <c r="O12" s="12"/>
      <c r="P12" s="12"/>
      <c r="Q12" s="12"/>
      <c r="R12" s="26">
        <f>G12+K12</f>
        <v>0</v>
      </c>
      <c r="S12" s="26"/>
      <c r="T12" s="26"/>
      <c r="U12" s="26"/>
      <c r="V12" s="94">
        <f>H12+L12</f>
        <v>0</v>
      </c>
      <c r="W12" s="95"/>
      <c r="X12" s="95"/>
      <c r="Y12" s="95"/>
      <c r="Z12" s="29"/>
    </row>
    <row r="13" spans="1:26" ht="12.75" customHeight="1">
      <c r="A13" s="5"/>
      <c r="B13" s="83" t="s">
        <v>20</v>
      </c>
      <c r="C13" s="83"/>
      <c r="D13" s="83"/>
      <c r="E13" s="84"/>
      <c r="F13" s="19"/>
      <c r="G13" s="12"/>
      <c r="H13" s="12"/>
      <c r="I13" s="29"/>
      <c r="J13" s="15"/>
      <c r="K13" s="12"/>
      <c r="L13" s="12"/>
      <c r="M13" s="29"/>
      <c r="N13" s="12">
        <f>F13+J13</f>
        <v>0</v>
      </c>
      <c r="O13" s="12"/>
      <c r="P13" s="12"/>
      <c r="Q13" s="12"/>
      <c r="R13" s="26">
        <f>G13+K13</f>
        <v>0</v>
      </c>
      <c r="S13" s="26"/>
      <c r="T13" s="26"/>
      <c r="U13" s="26"/>
      <c r="V13" s="94">
        <f>H13+L13</f>
        <v>0</v>
      </c>
      <c r="W13" s="95"/>
      <c r="X13" s="95"/>
      <c r="Y13" s="95"/>
      <c r="Z13" s="29"/>
    </row>
    <row r="14" spans="1:26" ht="12.75" customHeight="1" thickBot="1">
      <c r="A14" s="5"/>
      <c r="B14" s="72" t="s">
        <v>35</v>
      </c>
      <c r="C14" s="72"/>
      <c r="D14" s="72"/>
      <c r="E14" s="73"/>
      <c r="F14" s="36"/>
      <c r="G14" s="37"/>
      <c r="H14" s="37"/>
      <c r="I14" s="31"/>
      <c r="J14" s="38"/>
      <c r="K14" s="37"/>
      <c r="L14" s="37"/>
      <c r="M14" s="31"/>
      <c r="N14" s="37">
        <f>F14+J14</f>
        <v>0</v>
      </c>
      <c r="O14" s="37"/>
      <c r="P14" s="37"/>
      <c r="Q14" s="37"/>
      <c r="R14" s="39">
        <f>G14+K14</f>
        <v>0</v>
      </c>
      <c r="S14" s="39"/>
      <c r="T14" s="39"/>
      <c r="U14" s="39"/>
      <c r="V14" s="96">
        <f>H14+L14</f>
        <v>0</v>
      </c>
      <c r="W14" s="97"/>
      <c r="X14" s="97"/>
      <c r="Y14" s="97"/>
      <c r="Z14" s="31"/>
    </row>
    <row r="15" spans="1:26" s="8" customFormat="1" ht="12.75" customHeight="1" thickBot="1">
      <c r="A15" s="46" t="s">
        <v>21</v>
      </c>
      <c r="B15" s="54" t="s">
        <v>22</v>
      </c>
      <c r="C15" s="54"/>
      <c r="D15" s="54"/>
      <c r="E15" s="55"/>
      <c r="F15" s="20">
        <f>SUM(F11:F14)</f>
        <v>0</v>
      </c>
      <c r="G15" s="20">
        <f>SUM(G11:G14)</f>
        <v>0</v>
      </c>
      <c r="H15" s="20">
        <f>SUM(H11:H14)</f>
        <v>0</v>
      </c>
      <c r="I15" s="47"/>
      <c r="J15" s="35"/>
      <c r="K15" s="11"/>
      <c r="L15" s="11"/>
      <c r="M15" s="47"/>
      <c r="N15" s="11">
        <f>SUM(N11:N14)</f>
        <v>0</v>
      </c>
      <c r="O15" s="11"/>
      <c r="P15" s="11"/>
      <c r="Q15" s="11"/>
      <c r="R15" s="27">
        <f>SUM(R11:R14)</f>
        <v>0</v>
      </c>
      <c r="S15" s="27"/>
      <c r="T15" s="27"/>
      <c r="U15" s="27"/>
      <c r="V15" s="107">
        <f>SUM(V11:V14)</f>
        <v>0</v>
      </c>
      <c r="W15" s="108"/>
      <c r="X15" s="108"/>
      <c r="Y15" s="108"/>
      <c r="Z15" s="48"/>
    </row>
    <row r="16" spans="1:26" ht="12.75">
      <c r="A16" s="41"/>
      <c r="B16" s="56" t="s">
        <v>36</v>
      </c>
      <c r="C16" s="56"/>
      <c r="D16" s="56"/>
      <c r="E16" s="57"/>
      <c r="F16" s="42"/>
      <c r="G16" s="43">
        <v>140</v>
      </c>
      <c r="H16" s="43">
        <v>280</v>
      </c>
      <c r="I16" s="29">
        <f aca="true" t="shared" si="0" ref="I16:I38">H16/G16*100</f>
        <v>200</v>
      </c>
      <c r="J16" s="44">
        <v>319</v>
      </c>
      <c r="K16" s="43">
        <v>319</v>
      </c>
      <c r="L16" s="43">
        <v>330</v>
      </c>
      <c r="M16" s="34">
        <f>(L16/K16)*100</f>
        <v>103.44827586206897</v>
      </c>
      <c r="N16" s="43">
        <f>F16+J16</f>
        <v>319</v>
      </c>
      <c r="O16" s="43"/>
      <c r="P16" s="43"/>
      <c r="Q16" s="43"/>
      <c r="R16" s="45">
        <f>G16+K16</f>
        <v>459</v>
      </c>
      <c r="S16" s="45"/>
      <c r="T16" s="45"/>
      <c r="U16" s="45"/>
      <c r="V16" s="105">
        <f>H16+L16</f>
        <v>610</v>
      </c>
      <c r="W16" s="106"/>
      <c r="X16" s="106"/>
      <c r="Y16" s="106"/>
      <c r="Z16" s="34">
        <f aca="true" t="shared" si="1" ref="Z16:Z38">V16/R16*100</f>
        <v>132.8976034858388</v>
      </c>
    </row>
    <row r="17" spans="1:26" ht="12.75">
      <c r="A17" s="5"/>
      <c r="B17" s="83" t="s">
        <v>37</v>
      </c>
      <c r="C17" s="83"/>
      <c r="D17" s="83"/>
      <c r="E17" s="84"/>
      <c r="F17" s="19">
        <v>20</v>
      </c>
      <c r="G17" s="12">
        <v>20</v>
      </c>
      <c r="H17" s="12"/>
      <c r="I17" s="29">
        <f t="shared" si="0"/>
        <v>0</v>
      </c>
      <c r="J17" s="15"/>
      <c r="K17" s="12"/>
      <c r="L17" s="12"/>
      <c r="M17" s="29"/>
      <c r="N17" s="12">
        <f>F17+J17</f>
        <v>20</v>
      </c>
      <c r="O17" s="12"/>
      <c r="P17" s="12"/>
      <c r="Q17" s="12"/>
      <c r="R17" s="26">
        <f>G17+K17</f>
        <v>20</v>
      </c>
      <c r="S17" s="26"/>
      <c r="T17" s="26"/>
      <c r="U17" s="26"/>
      <c r="V17" s="94">
        <f>H17+L17</f>
        <v>0</v>
      </c>
      <c r="W17" s="95"/>
      <c r="X17" s="95"/>
      <c r="Y17" s="95"/>
      <c r="Z17" s="29">
        <f t="shared" si="1"/>
        <v>0</v>
      </c>
    </row>
    <row r="18" spans="1:26" ht="13.5" thickBot="1">
      <c r="A18" s="5"/>
      <c r="B18" s="72" t="s">
        <v>38</v>
      </c>
      <c r="C18" s="72"/>
      <c r="D18" s="72"/>
      <c r="E18" s="73"/>
      <c r="F18" s="36">
        <v>3792</v>
      </c>
      <c r="G18" s="37">
        <v>3792</v>
      </c>
      <c r="H18" s="37">
        <v>2760</v>
      </c>
      <c r="I18" s="31">
        <f t="shared" si="0"/>
        <v>72.78481012658227</v>
      </c>
      <c r="J18" s="38"/>
      <c r="K18" s="37"/>
      <c r="L18" s="37"/>
      <c r="M18" s="31"/>
      <c r="N18" s="37">
        <f>F18+J18</f>
        <v>3792</v>
      </c>
      <c r="O18" s="37"/>
      <c r="P18" s="37"/>
      <c r="Q18" s="37"/>
      <c r="R18" s="39">
        <f>G18+K18</f>
        <v>3792</v>
      </c>
      <c r="S18" s="39"/>
      <c r="T18" s="39"/>
      <c r="U18" s="39"/>
      <c r="V18" s="96">
        <f>H18+L18</f>
        <v>2760</v>
      </c>
      <c r="W18" s="97"/>
      <c r="X18" s="97"/>
      <c r="Y18" s="97"/>
      <c r="Z18" s="31">
        <f t="shared" si="1"/>
        <v>72.78481012658227</v>
      </c>
    </row>
    <row r="19" spans="1:26" s="8" customFormat="1" ht="13.5" thickBot="1">
      <c r="A19" s="46" t="s">
        <v>2</v>
      </c>
      <c r="B19" s="54" t="s">
        <v>23</v>
      </c>
      <c r="C19" s="54"/>
      <c r="D19" s="54"/>
      <c r="E19" s="55"/>
      <c r="F19" s="20">
        <f>F16+F17+F18</f>
        <v>3812</v>
      </c>
      <c r="G19" s="20">
        <f>G16+G17+G18</f>
        <v>3952</v>
      </c>
      <c r="H19" s="20">
        <f>H16+H17+H18</f>
        <v>3040</v>
      </c>
      <c r="I19" s="47">
        <f t="shared" si="0"/>
        <v>76.92307692307693</v>
      </c>
      <c r="J19" s="35">
        <f>SUM(J16:J18)</f>
        <v>319</v>
      </c>
      <c r="K19" s="35">
        <f>SUM(K16:K18)</f>
        <v>319</v>
      </c>
      <c r="L19" s="35">
        <f>SUM(L16:L18)</f>
        <v>330</v>
      </c>
      <c r="M19" s="47">
        <f>(L19/K19)*100</f>
        <v>103.44827586206897</v>
      </c>
      <c r="N19" s="11">
        <f aca="true" t="shared" si="2" ref="N19:U19">N16+N17+N18</f>
        <v>4131</v>
      </c>
      <c r="O19" s="11">
        <f t="shared" si="2"/>
        <v>0</v>
      </c>
      <c r="P19" s="11">
        <f t="shared" si="2"/>
        <v>0</v>
      </c>
      <c r="Q19" s="11">
        <f t="shared" si="2"/>
        <v>0</v>
      </c>
      <c r="R19" s="11">
        <f t="shared" si="2"/>
        <v>4271</v>
      </c>
      <c r="S19" s="11">
        <f t="shared" si="2"/>
        <v>0</v>
      </c>
      <c r="T19" s="11">
        <f t="shared" si="2"/>
        <v>0</v>
      </c>
      <c r="U19" s="11">
        <f t="shared" si="2"/>
        <v>0</v>
      </c>
      <c r="V19" s="107">
        <v>3370</v>
      </c>
      <c r="W19" s="108"/>
      <c r="X19" s="108"/>
      <c r="Y19" s="108"/>
      <c r="Z19" s="48">
        <f t="shared" si="1"/>
        <v>78.90423788339967</v>
      </c>
    </row>
    <row r="20" spans="1:26" ht="13.5" thickBot="1">
      <c r="A20" s="5"/>
      <c r="B20" s="56" t="s">
        <v>39</v>
      </c>
      <c r="C20" s="56"/>
      <c r="D20" s="56"/>
      <c r="E20" s="57"/>
      <c r="F20" s="42">
        <v>20</v>
      </c>
      <c r="G20" s="43">
        <v>384</v>
      </c>
      <c r="H20" s="43">
        <v>466</v>
      </c>
      <c r="I20" s="34">
        <f t="shared" si="0"/>
        <v>121.35416666666667</v>
      </c>
      <c r="J20" s="44">
        <v>264</v>
      </c>
      <c r="K20" s="43">
        <v>284</v>
      </c>
      <c r="L20" s="43">
        <v>251</v>
      </c>
      <c r="M20" s="34">
        <f>(L20/K20)*100</f>
        <v>88.38028169014085</v>
      </c>
      <c r="N20" s="43">
        <f aca="true" t="shared" si="3" ref="N20:N26">F20+J20</f>
        <v>284</v>
      </c>
      <c r="O20" s="43"/>
      <c r="P20" s="43"/>
      <c r="Q20" s="43"/>
      <c r="R20" s="45">
        <f>G20+K20</f>
        <v>668</v>
      </c>
      <c r="S20" s="45"/>
      <c r="T20" s="45"/>
      <c r="U20" s="45"/>
      <c r="V20" s="105">
        <f>H20+L20</f>
        <v>717</v>
      </c>
      <c r="W20" s="106"/>
      <c r="X20" s="106"/>
      <c r="Y20" s="106"/>
      <c r="Z20" s="48">
        <f t="shared" si="1"/>
        <v>107.33532934131738</v>
      </c>
    </row>
    <row r="21" spans="1:26" ht="13.5" thickBot="1">
      <c r="A21" s="5"/>
      <c r="B21" s="83" t="s">
        <v>40</v>
      </c>
      <c r="C21" s="83"/>
      <c r="D21" s="83"/>
      <c r="E21" s="84"/>
      <c r="F21" s="19"/>
      <c r="G21" s="12"/>
      <c r="H21" s="12"/>
      <c r="I21" s="29"/>
      <c r="J21" s="15"/>
      <c r="K21" s="12"/>
      <c r="L21" s="12"/>
      <c r="M21" s="29"/>
      <c r="N21" s="12">
        <f t="shared" si="3"/>
        <v>0</v>
      </c>
      <c r="O21" s="12"/>
      <c r="P21" s="12"/>
      <c r="Q21" s="12"/>
      <c r="R21" s="26">
        <f aca="true" t="shared" si="4" ref="R21:R26">G21+K21</f>
        <v>0</v>
      </c>
      <c r="S21" s="26"/>
      <c r="T21" s="26"/>
      <c r="U21" s="26"/>
      <c r="V21" s="94">
        <f>H21+L21</f>
        <v>0</v>
      </c>
      <c r="W21" s="95"/>
      <c r="X21" s="95"/>
      <c r="Y21" s="95"/>
      <c r="Z21" s="48"/>
    </row>
    <row r="22" spans="1:26" ht="13.5" thickBot="1">
      <c r="A22" s="5"/>
      <c r="B22" s="103" t="s">
        <v>41</v>
      </c>
      <c r="C22" s="103"/>
      <c r="D22" s="103"/>
      <c r="E22" s="104"/>
      <c r="F22" s="19">
        <v>650</v>
      </c>
      <c r="G22" s="12">
        <v>650</v>
      </c>
      <c r="H22" s="12">
        <v>641</v>
      </c>
      <c r="I22" s="29">
        <f>(H22/G22)*100</f>
        <v>98.61538461538461</v>
      </c>
      <c r="J22" s="15"/>
      <c r="K22" s="12"/>
      <c r="L22" s="12"/>
      <c r="M22" s="29"/>
      <c r="N22" s="12">
        <f t="shared" si="3"/>
        <v>650</v>
      </c>
      <c r="O22" s="12"/>
      <c r="P22" s="12"/>
      <c r="Q22" s="12"/>
      <c r="R22" s="26">
        <f t="shared" si="4"/>
        <v>650</v>
      </c>
      <c r="S22" s="26"/>
      <c r="T22" s="26"/>
      <c r="U22" s="26"/>
      <c r="V22" s="94">
        <f>H22+L22</f>
        <v>641</v>
      </c>
      <c r="W22" s="95"/>
      <c r="X22" s="95"/>
      <c r="Y22" s="95"/>
      <c r="Z22" s="48">
        <f t="shared" si="1"/>
        <v>98.61538461538461</v>
      </c>
    </row>
    <row r="23" spans="1:26" ht="12.75">
      <c r="A23" s="5"/>
      <c r="B23" s="83" t="s">
        <v>42</v>
      </c>
      <c r="C23" s="83"/>
      <c r="D23" s="83"/>
      <c r="E23" s="84"/>
      <c r="F23" s="19">
        <v>940</v>
      </c>
      <c r="G23" s="12">
        <v>940</v>
      </c>
      <c r="H23" s="12">
        <v>1129</v>
      </c>
      <c r="I23" s="29">
        <f t="shared" si="0"/>
        <v>120.1063829787234</v>
      </c>
      <c r="J23" s="15"/>
      <c r="K23" s="12"/>
      <c r="L23" s="12"/>
      <c r="M23" s="29"/>
      <c r="N23" s="12">
        <f t="shared" si="3"/>
        <v>940</v>
      </c>
      <c r="O23" s="12"/>
      <c r="P23" s="12"/>
      <c r="Q23" s="12"/>
      <c r="R23" s="26">
        <f t="shared" si="4"/>
        <v>940</v>
      </c>
      <c r="S23" s="26"/>
      <c r="T23" s="26"/>
      <c r="U23" s="26"/>
      <c r="V23" s="94">
        <f>H23+L23</f>
        <v>1129</v>
      </c>
      <c r="W23" s="95"/>
      <c r="X23" s="95"/>
      <c r="Y23" s="95"/>
      <c r="Z23" s="29">
        <f t="shared" si="1"/>
        <v>120.1063829787234</v>
      </c>
    </row>
    <row r="24" spans="1:26" ht="12.75">
      <c r="A24" s="9"/>
      <c r="B24" s="83" t="s">
        <v>43</v>
      </c>
      <c r="C24" s="83"/>
      <c r="D24" s="83"/>
      <c r="E24" s="84"/>
      <c r="F24" s="19">
        <v>1851</v>
      </c>
      <c r="G24" s="12">
        <v>1851</v>
      </c>
      <c r="H24" s="12">
        <v>2523</v>
      </c>
      <c r="I24" s="29">
        <f t="shared" si="0"/>
        <v>136.30470016207454</v>
      </c>
      <c r="J24" s="15"/>
      <c r="K24" s="12"/>
      <c r="L24" s="12"/>
      <c r="M24" s="29"/>
      <c r="N24" s="12">
        <f t="shared" si="3"/>
        <v>1851</v>
      </c>
      <c r="O24" s="12"/>
      <c r="P24" s="12"/>
      <c r="Q24" s="12"/>
      <c r="R24" s="26">
        <f t="shared" si="4"/>
        <v>1851</v>
      </c>
      <c r="S24" s="26"/>
      <c r="T24" s="26"/>
      <c r="U24" s="26"/>
      <c r="V24" s="94">
        <f>H24+L24</f>
        <v>2523</v>
      </c>
      <c r="W24" s="95"/>
      <c r="X24" s="95"/>
      <c r="Y24" s="95"/>
      <c r="Z24" s="29">
        <f t="shared" si="1"/>
        <v>136.30470016207454</v>
      </c>
    </row>
    <row r="25" spans="1:26" ht="12.75">
      <c r="A25" s="10"/>
      <c r="B25" s="83" t="s">
        <v>44</v>
      </c>
      <c r="C25" s="83"/>
      <c r="D25" s="83"/>
      <c r="E25" s="84"/>
      <c r="F25" s="19"/>
      <c r="G25" s="12"/>
      <c r="H25" s="12"/>
      <c r="I25" s="29"/>
      <c r="J25" s="15"/>
      <c r="K25" s="12"/>
      <c r="L25" s="12"/>
      <c r="M25" s="29"/>
      <c r="N25" s="12">
        <f t="shared" si="3"/>
        <v>0</v>
      </c>
      <c r="O25" s="12"/>
      <c r="P25" s="12"/>
      <c r="Q25" s="12"/>
      <c r="R25" s="26">
        <f t="shared" si="4"/>
        <v>0</v>
      </c>
      <c r="S25" s="26"/>
      <c r="T25" s="26"/>
      <c r="U25" s="26"/>
      <c r="V25" s="94"/>
      <c r="W25" s="95"/>
      <c r="X25" s="95"/>
      <c r="Y25" s="95"/>
      <c r="Z25" s="29"/>
    </row>
    <row r="26" spans="1:26" ht="13.5" thickBot="1">
      <c r="A26" s="10"/>
      <c r="B26" s="73" t="s">
        <v>45</v>
      </c>
      <c r="C26" s="81"/>
      <c r="D26" s="81"/>
      <c r="E26" s="82"/>
      <c r="F26" s="36"/>
      <c r="G26" s="37"/>
      <c r="H26" s="37"/>
      <c r="I26" s="31"/>
      <c r="J26" s="38"/>
      <c r="K26" s="37"/>
      <c r="L26" s="37"/>
      <c r="M26" s="31"/>
      <c r="N26" s="37">
        <f t="shared" si="3"/>
        <v>0</v>
      </c>
      <c r="O26" s="37"/>
      <c r="P26" s="37"/>
      <c r="Q26" s="37"/>
      <c r="R26" s="39">
        <f t="shared" si="4"/>
        <v>0</v>
      </c>
      <c r="S26" s="39"/>
      <c r="T26" s="39"/>
      <c r="U26" s="39"/>
      <c r="V26" s="40"/>
      <c r="W26" s="39"/>
      <c r="X26" s="39"/>
      <c r="Y26" s="39"/>
      <c r="Z26" s="31"/>
    </row>
    <row r="27" spans="1:26" s="8" customFormat="1" ht="13.5" thickBot="1">
      <c r="A27" s="46" t="s">
        <v>24</v>
      </c>
      <c r="B27" s="54" t="s">
        <v>25</v>
      </c>
      <c r="C27" s="54"/>
      <c r="D27" s="54"/>
      <c r="E27" s="55"/>
      <c r="F27" s="20">
        <f>F20+F21+F22+F23+F24+F25+F26</f>
        <v>3461</v>
      </c>
      <c r="G27" s="20">
        <f>G20+G21+G22+G23+G24+G25+G26</f>
        <v>3825</v>
      </c>
      <c r="H27" s="20">
        <f>H20+H21+H22+H23+H24+H25+H26</f>
        <v>4759</v>
      </c>
      <c r="I27" s="47">
        <f t="shared" si="0"/>
        <v>124.41830065359478</v>
      </c>
      <c r="J27" s="35">
        <f>SUM(J20:J26)</f>
        <v>264</v>
      </c>
      <c r="K27" s="35">
        <f>SUM(K20:K26)</f>
        <v>284</v>
      </c>
      <c r="L27" s="35">
        <f>SUM(L20:L26)</f>
        <v>251</v>
      </c>
      <c r="M27" s="47">
        <f>(L27/K27)*100</f>
        <v>88.38028169014085</v>
      </c>
      <c r="N27" s="11">
        <f>N20+N21+N22+N23+N25+N24+N26</f>
        <v>3725</v>
      </c>
      <c r="O27" s="11"/>
      <c r="P27" s="11"/>
      <c r="Q27" s="11"/>
      <c r="R27" s="27">
        <f>SUM(R20:R26)</f>
        <v>4109</v>
      </c>
      <c r="S27" s="27"/>
      <c r="T27" s="27"/>
      <c r="U27" s="27"/>
      <c r="V27" s="107">
        <f>SUM(V20:V26)</f>
        <v>5010</v>
      </c>
      <c r="W27" s="108"/>
      <c r="X27" s="108"/>
      <c r="Y27" s="108"/>
      <c r="Z27" s="48">
        <f t="shared" si="1"/>
        <v>121.92747627159892</v>
      </c>
    </row>
    <row r="28" spans="1:26" ht="12.75">
      <c r="A28" s="41"/>
      <c r="B28" s="56" t="s">
        <v>46</v>
      </c>
      <c r="C28" s="56"/>
      <c r="D28" s="56"/>
      <c r="E28" s="57"/>
      <c r="F28" s="42">
        <v>255</v>
      </c>
      <c r="G28" s="43">
        <v>255</v>
      </c>
      <c r="H28" s="43">
        <v>247</v>
      </c>
      <c r="I28" s="34">
        <f t="shared" si="0"/>
        <v>96.86274509803921</v>
      </c>
      <c r="J28" s="44"/>
      <c r="K28" s="43">
        <v>300</v>
      </c>
      <c r="L28" s="43">
        <v>300</v>
      </c>
      <c r="M28" s="34">
        <f>(L28/K28)*100</f>
        <v>100</v>
      </c>
      <c r="N28" s="43">
        <f>F28+J28</f>
        <v>255</v>
      </c>
      <c r="O28" s="43"/>
      <c r="P28" s="43"/>
      <c r="Q28" s="43"/>
      <c r="R28" s="45">
        <f>G28+L28</f>
        <v>555</v>
      </c>
      <c r="S28" s="45"/>
      <c r="T28" s="45"/>
      <c r="U28" s="45"/>
      <c r="V28" s="105">
        <f>H28+L28</f>
        <v>547</v>
      </c>
      <c r="W28" s="106"/>
      <c r="X28" s="106"/>
      <c r="Y28" s="106"/>
      <c r="Z28" s="34">
        <f t="shared" si="1"/>
        <v>98.55855855855856</v>
      </c>
    </row>
    <row r="29" spans="1:26" ht="13.5" thickBot="1">
      <c r="A29" s="5"/>
      <c r="B29" s="72" t="s">
        <v>47</v>
      </c>
      <c r="C29" s="72"/>
      <c r="D29" s="72"/>
      <c r="E29" s="73"/>
      <c r="F29" s="36">
        <v>1670</v>
      </c>
      <c r="G29" s="37">
        <v>1760</v>
      </c>
      <c r="H29" s="37">
        <v>2269</v>
      </c>
      <c r="I29" s="31">
        <f t="shared" si="0"/>
        <v>128.92045454545456</v>
      </c>
      <c r="J29" s="38"/>
      <c r="K29" s="37">
        <v>650</v>
      </c>
      <c r="L29" s="37">
        <v>650</v>
      </c>
      <c r="M29" s="31">
        <f>(L29/K29)*100</f>
        <v>100</v>
      </c>
      <c r="N29" s="37">
        <f>F29+J29</f>
        <v>1670</v>
      </c>
      <c r="O29" s="37"/>
      <c r="P29" s="37"/>
      <c r="Q29" s="37"/>
      <c r="R29" s="39">
        <f>G29+L29</f>
        <v>2410</v>
      </c>
      <c r="S29" s="39"/>
      <c r="T29" s="39"/>
      <c r="U29" s="39"/>
      <c r="V29" s="96">
        <f>H29+L29</f>
        <v>2919</v>
      </c>
      <c r="W29" s="97"/>
      <c r="X29" s="97"/>
      <c r="Y29" s="97"/>
      <c r="Z29" s="31">
        <f t="shared" si="1"/>
        <v>121.12033195020746</v>
      </c>
    </row>
    <row r="30" spans="1:26" s="8" customFormat="1" ht="13.5" thickBot="1">
      <c r="A30" s="46" t="s">
        <v>26</v>
      </c>
      <c r="B30" s="54" t="s">
        <v>27</v>
      </c>
      <c r="C30" s="54"/>
      <c r="D30" s="54"/>
      <c r="E30" s="55"/>
      <c r="F30" s="20">
        <f>SUM(F28:F29)</f>
        <v>1925</v>
      </c>
      <c r="G30" s="11">
        <f>SUM(G28:G29)</f>
        <v>2015</v>
      </c>
      <c r="H30" s="11">
        <f>SUM(H28:H29)</f>
        <v>2516</v>
      </c>
      <c r="I30" s="47">
        <f t="shared" si="0"/>
        <v>124.86352357320098</v>
      </c>
      <c r="J30" s="35">
        <f>SUM(J28:J29)</f>
        <v>0</v>
      </c>
      <c r="K30" s="35">
        <f>SUM(K28:K29)</f>
        <v>950</v>
      </c>
      <c r="L30" s="35">
        <f>SUM(L28:L29)</f>
        <v>950</v>
      </c>
      <c r="M30" s="47">
        <f>(L30/K30)*100</f>
        <v>100</v>
      </c>
      <c r="N30" s="11">
        <f>SUM(N28:N29)</f>
        <v>1925</v>
      </c>
      <c r="O30" s="11"/>
      <c r="P30" s="11"/>
      <c r="Q30" s="11"/>
      <c r="R30" s="27">
        <f>SUM(R28:R29)</f>
        <v>2965</v>
      </c>
      <c r="S30" s="27"/>
      <c r="T30" s="27"/>
      <c r="U30" s="27"/>
      <c r="V30" s="107">
        <f>SUM(V28:V29)</f>
        <v>3466</v>
      </c>
      <c r="W30" s="108"/>
      <c r="X30" s="108"/>
      <c r="Y30" s="108"/>
      <c r="Z30" s="48">
        <f t="shared" si="1"/>
        <v>116.89713322091062</v>
      </c>
    </row>
    <row r="31" spans="1:26" ht="13.5" thickBot="1">
      <c r="A31" s="41"/>
      <c r="B31" s="102" t="s">
        <v>48</v>
      </c>
      <c r="C31" s="56"/>
      <c r="D31" s="56"/>
      <c r="E31" s="57"/>
      <c r="F31" s="42"/>
      <c r="G31" s="43"/>
      <c r="H31" s="43"/>
      <c r="I31" s="47"/>
      <c r="J31" s="44"/>
      <c r="K31" s="43"/>
      <c r="L31" s="43"/>
      <c r="M31" s="47"/>
      <c r="N31" s="43"/>
      <c r="O31" s="43"/>
      <c r="P31" s="43"/>
      <c r="Q31" s="43"/>
      <c r="R31" s="45"/>
      <c r="S31" s="45"/>
      <c r="T31" s="45"/>
      <c r="U31" s="45"/>
      <c r="V31" s="105"/>
      <c r="W31" s="106"/>
      <c r="X31" s="106"/>
      <c r="Y31" s="106"/>
      <c r="Z31" s="48"/>
    </row>
    <row r="32" spans="1:26" ht="13.5" thickBot="1">
      <c r="A32" s="5"/>
      <c r="B32" s="72" t="s">
        <v>49</v>
      </c>
      <c r="C32" s="72"/>
      <c r="D32" s="72"/>
      <c r="E32" s="73"/>
      <c r="F32" s="36"/>
      <c r="G32" s="37"/>
      <c r="H32" s="37">
        <v>22</v>
      </c>
      <c r="I32" s="47"/>
      <c r="J32" s="38"/>
      <c r="K32" s="37"/>
      <c r="L32" s="37"/>
      <c r="M32" s="47"/>
      <c r="N32" s="37">
        <f>F32+J32</f>
        <v>0</v>
      </c>
      <c r="O32" s="37"/>
      <c r="P32" s="37"/>
      <c r="Q32" s="37"/>
      <c r="R32" s="39">
        <f>G32+K32</f>
        <v>0</v>
      </c>
      <c r="S32" s="39"/>
      <c r="T32" s="39"/>
      <c r="U32" s="39"/>
      <c r="V32" s="96">
        <f>H32+L32</f>
        <v>22</v>
      </c>
      <c r="W32" s="97"/>
      <c r="X32" s="97"/>
      <c r="Y32" s="97"/>
      <c r="Z32" s="48"/>
    </row>
    <row r="33" spans="1:26" s="8" customFormat="1" ht="13.5" thickBot="1">
      <c r="A33" s="46" t="s">
        <v>5</v>
      </c>
      <c r="B33" s="54" t="s">
        <v>28</v>
      </c>
      <c r="C33" s="54"/>
      <c r="D33" s="54"/>
      <c r="E33" s="55"/>
      <c r="F33" s="20"/>
      <c r="G33" s="11"/>
      <c r="H33" s="11">
        <f>SUM(H31:H32)</f>
        <v>22</v>
      </c>
      <c r="I33" s="47"/>
      <c r="J33" s="35"/>
      <c r="K33" s="11"/>
      <c r="L33" s="11"/>
      <c r="M33" s="47"/>
      <c r="N33" s="49"/>
      <c r="O33" s="49"/>
      <c r="P33" s="49"/>
      <c r="Q33" s="49"/>
      <c r="R33" s="50"/>
      <c r="S33" s="27"/>
      <c r="T33" s="27"/>
      <c r="U33" s="27"/>
      <c r="V33" s="107">
        <f>SUM(V31:V32)</f>
        <v>22</v>
      </c>
      <c r="W33" s="108"/>
      <c r="X33" s="108"/>
      <c r="Y33" s="108"/>
      <c r="Z33" s="48"/>
    </row>
    <row r="34" spans="1:26" ht="13.5" thickBot="1">
      <c r="A34" s="7"/>
      <c r="B34" s="56" t="s">
        <v>54</v>
      </c>
      <c r="C34" s="56"/>
      <c r="D34" s="56"/>
      <c r="E34" s="57"/>
      <c r="F34" s="42">
        <v>3821</v>
      </c>
      <c r="G34" s="43">
        <v>3821</v>
      </c>
      <c r="H34" s="43">
        <v>4204</v>
      </c>
      <c r="I34" s="47">
        <f t="shared" si="0"/>
        <v>110.02355404344412</v>
      </c>
      <c r="J34" s="44">
        <v>15096</v>
      </c>
      <c r="K34" s="43">
        <v>15096</v>
      </c>
      <c r="L34" s="43">
        <v>15817</v>
      </c>
      <c r="M34" s="47">
        <f>(L34/K34)*100</f>
        <v>104.7760996290408</v>
      </c>
      <c r="N34" s="43">
        <f>F34+J34</f>
        <v>18917</v>
      </c>
      <c r="O34" s="43"/>
      <c r="P34" s="43"/>
      <c r="Q34" s="43"/>
      <c r="R34" s="45">
        <f>G34+K34</f>
        <v>18917</v>
      </c>
      <c r="S34" s="45"/>
      <c r="T34" s="45"/>
      <c r="U34" s="45"/>
      <c r="V34" s="105">
        <f>H34+L34</f>
        <v>20021</v>
      </c>
      <c r="W34" s="106"/>
      <c r="X34" s="106"/>
      <c r="Y34" s="106"/>
      <c r="Z34" s="48">
        <f t="shared" si="1"/>
        <v>105.83602051065179</v>
      </c>
    </row>
    <row r="35" spans="1:26" ht="13.5" thickBot="1">
      <c r="A35" s="5"/>
      <c r="B35" s="83" t="s">
        <v>55</v>
      </c>
      <c r="C35" s="83"/>
      <c r="D35" s="83"/>
      <c r="E35" s="84"/>
      <c r="F35" s="19"/>
      <c r="G35" s="12"/>
      <c r="H35" s="12"/>
      <c r="I35" s="47"/>
      <c r="J35" s="15">
        <v>5830</v>
      </c>
      <c r="K35" s="12">
        <v>5830</v>
      </c>
      <c r="L35" s="12">
        <v>4683</v>
      </c>
      <c r="M35" s="47">
        <f>(L35/K35)*100</f>
        <v>80.32590051457976</v>
      </c>
      <c r="N35" s="12">
        <f>F35+J35</f>
        <v>5830</v>
      </c>
      <c r="O35" s="12"/>
      <c r="P35" s="12"/>
      <c r="Q35" s="12"/>
      <c r="R35" s="26">
        <f>G35+K35</f>
        <v>5830</v>
      </c>
      <c r="S35" s="26"/>
      <c r="T35" s="26"/>
      <c r="U35" s="26"/>
      <c r="V35" s="94">
        <f>H35+L35</f>
        <v>4683</v>
      </c>
      <c r="W35" s="95"/>
      <c r="X35" s="95"/>
      <c r="Y35" s="95"/>
      <c r="Z35" s="48">
        <f t="shared" si="1"/>
        <v>80.32590051457976</v>
      </c>
    </row>
    <row r="36" spans="1:26" ht="13.5" thickBot="1">
      <c r="A36" s="5"/>
      <c r="B36" s="72" t="s">
        <v>56</v>
      </c>
      <c r="C36" s="72"/>
      <c r="D36" s="72"/>
      <c r="E36" s="73"/>
      <c r="F36" s="36"/>
      <c r="G36" s="37"/>
      <c r="H36" s="37"/>
      <c r="I36" s="47"/>
      <c r="J36" s="38"/>
      <c r="K36" s="37"/>
      <c r="L36" s="37"/>
      <c r="M36" s="47"/>
      <c r="N36" s="37">
        <f>F36+K36</f>
        <v>0</v>
      </c>
      <c r="O36" s="37"/>
      <c r="P36" s="37"/>
      <c r="Q36" s="37"/>
      <c r="R36" s="39">
        <f>G36+K36</f>
        <v>0</v>
      </c>
      <c r="S36" s="39"/>
      <c r="T36" s="39"/>
      <c r="U36" s="39"/>
      <c r="V36" s="96">
        <f>H36+L36</f>
        <v>0</v>
      </c>
      <c r="W36" s="97"/>
      <c r="X36" s="97"/>
      <c r="Y36" s="97"/>
      <c r="Z36" s="48"/>
    </row>
    <row r="37" spans="1:26" s="8" customFormat="1" ht="13.5" thickBot="1">
      <c r="A37" s="51" t="s">
        <v>6</v>
      </c>
      <c r="B37" s="54" t="s">
        <v>57</v>
      </c>
      <c r="C37" s="54"/>
      <c r="D37" s="54"/>
      <c r="E37" s="55"/>
      <c r="F37" s="20">
        <f>SUM(F34:F36)</f>
        <v>3821</v>
      </c>
      <c r="G37" s="20">
        <f>SUM(G34:G36)</f>
        <v>3821</v>
      </c>
      <c r="H37" s="20">
        <f>SUM(H34:H36)</f>
        <v>4204</v>
      </c>
      <c r="I37" s="47">
        <f t="shared" si="0"/>
        <v>110.02355404344412</v>
      </c>
      <c r="J37" s="35">
        <f>J34+J35</f>
        <v>20926</v>
      </c>
      <c r="K37" s="35">
        <f>K34+K35</f>
        <v>20926</v>
      </c>
      <c r="L37" s="35">
        <f>L34+L35</f>
        <v>20500</v>
      </c>
      <c r="M37" s="47">
        <f>(L37/K37)*100</f>
        <v>97.96425499378763</v>
      </c>
      <c r="N37" s="11">
        <f>SUM(N34:Q36)</f>
        <v>24747</v>
      </c>
      <c r="O37" s="11"/>
      <c r="P37" s="11"/>
      <c r="Q37" s="11"/>
      <c r="R37" s="27">
        <f>R34+R35+R36</f>
        <v>24747</v>
      </c>
      <c r="S37" s="27"/>
      <c r="T37" s="27"/>
      <c r="U37" s="27"/>
      <c r="V37" s="107">
        <v>24704</v>
      </c>
      <c r="W37" s="108"/>
      <c r="X37" s="108"/>
      <c r="Y37" s="108"/>
      <c r="Z37" s="48">
        <f t="shared" si="1"/>
        <v>99.8262415646341</v>
      </c>
    </row>
    <row r="38" spans="1:26" s="8" customFormat="1" ht="13.5" thickBot="1">
      <c r="A38" s="100" t="s">
        <v>58</v>
      </c>
      <c r="B38" s="101"/>
      <c r="C38" s="101"/>
      <c r="D38" s="101"/>
      <c r="E38" s="101"/>
      <c r="F38" s="20">
        <f>F19+F27+F30+F37</f>
        <v>13019</v>
      </c>
      <c r="G38" s="20">
        <f>G19+G27+G30+G37</f>
        <v>13613</v>
      </c>
      <c r="H38" s="20">
        <v>14541</v>
      </c>
      <c r="I38" s="33">
        <f t="shared" si="0"/>
        <v>106.81701314919563</v>
      </c>
      <c r="J38" s="20">
        <f>J19+J27+J30+J37</f>
        <v>21509</v>
      </c>
      <c r="K38" s="20">
        <f>K19+K27+K30+K37</f>
        <v>22479</v>
      </c>
      <c r="L38" s="20">
        <f>L19+L27+L30+L37</f>
        <v>22031</v>
      </c>
      <c r="M38" s="32">
        <f>(L38/K38)*100</f>
        <v>98.00702878241914</v>
      </c>
      <c r="N38" s="13">
        <f aca="true" t="shared" si="5" ref="N38:U38">N19+N27+N30+N37</f>
        <v>34528</v>
      </c>
      <c r="O38" s="13">
        <f t="shared" si="5"/>
        <v>0</v>
      </c>
      <c r="P38" s="13">
        <f t="shared" si="5"/>
        <v>0</v>
      </c>
      <c r="Q38" s="13">
        <f t="shared" si="5"/>
        <v>0</v>
      </c>
      <c r="R38" s="13">
        <f t="shared" si="5"/>
        <v>36092</v>
      </c>
      <c r="S38" s="13">
        <f t="shared" si="5"/>
        <v>0</v>
      </c>
      <c r="T38" s="13">
        <f t="shared" si="5"/>
        <v>0</v>
      </c>
      <c r="U38" s="13">
        <f t="shared" si="5"/>
        <v>0</v>
      </c>
      <c r="V38" s="111">
        <v>36572</v>
      </c>
      <c r="W38" s="108"/>
      <c r="X38" s="112"/>
      <c r="Y38" s="13"/>
      <c r="Z38" s="48">
        <f t="shared" si="1"/>
        <v>101.32993461154827</v>
      </c>
    </row>
    <row r="39" spans="1:5" ht="12.75">
      <c r="A39" s="80"/>
      <c r="B39" s="80"/>
      <c r="C39" s="80"/>
      <c r="D39" s="80"/>
      <c r="E39" s="80"/>
    </row>
    <row r="44" ht="12.75" customHeight="1"/>
  </sheetData>
  <sheetProtection/>
  <mergeCells count="77">
    <mergeCell ref="B36:E36"/>
    <mergeCell ref="V36:Y36"/>
    <mergeCell ref="B37:E37"/>
    <mergeCell ref="V37:Y37"/>
    <mergeCell ref="N8:Q8"/>
    <mergeCell ref="V16:Y16"/>
    <mergeCell ref="V15:Y15"/>
    <mergeCell ref="V9:Y9"/>
    <mergeCell ref="V34:Y34"/>
    <mergeCell ref="B35:E35"/>
    <mergeCell ref="V22:Y22"/>
    <mergeCell ref="V23:Y23"/>
    <mergeCell ref="A2:Z2"/>
    <mergeCell ref="V33:Y33"/>
    <mergeCell ref="B24:E24"/>
    <mergeCell ref="B17:E17"/>
    <mergeCell ref="B19:E19"/>
    <mergeCell ref="V38:X38"/>
    <mergeCell ref="V29:Y29"/>
    <mergeCell ref="V30:Y30"/>
    <mergeCell ref="V31:Y31"/>
    <mergeCell ref="V32:Y32"/>
    <mergeCell ref="V35:Y35"/>
    <mergeCell ref="V24:Y24"/>
    <mergeCell ref="V25:Y25"/>
    <mergeCell ref="V27:Y27"/>
    <mergeCell ref="R1:Z1"/>
    <mergeCell ref="G3:L3"/>
    <mergeCell ref="V20:Y20"/>
    <mergeCell ref="V21:Y21"/>
    <mergeCell ref="A5:Z5"/>
    <mergeCell ref="V18:Y18"/>
    <mergeCell ref="V19:Y19"/>
    <mergeCell ref="V17:Y17"/>
    <mergeCell ref="B34:E34"/>
    <mergeCell ref="B23:E23"/>
    <mergeCell ref="A38:E38"/>
    <mergeCell ref="B25:E25"/>
    <mergeCell ref="B31:E31"/>
    <mergeCell ref="B33:E33"/>
    <mergeCell ref="B22:E22"/>
    <mergeCell ref="B18:E18"/>
    <mergeCell ref="V28:Y28"/>
    <mergeCell ref="V12:Y12"/>
    <mergeCell ref="V13:Y13"/>
    <mergeCell ref="V14:Y14"/>
    <mergeCell ref="B11:E11"/>
    <mergeCell ref="B12:E12"/>
    <mergeCell ref="B13:E13"/>
    <mergeCell ref="B14:E14"/>
    <mergeCell ref="A4:Y4"/>
    <mergeCell ref="A6:A10"/>
    <mergeCell ref="B6:E9"/>
    <mergeCell ref="F9:G9"/>
    <mergeCell ref="L8:M8"/>
    <mergeCell ref="V10:Y10"/>
    <mergeCell ref="N10:Q10"/>
    <mergeCell ref="B32:E32"/>
    <mergeCell ref="B27:E27"/>
    <mergeCell ref="B28:E28"/>
    <mergeCell ref="B29:E29"/>
    <mergeCell ref="F6:I7"/>
    <mergeCell ref="A39:E39"/>
    <mergeCell ref="B30:E30"/>
    <mergeCell ref="B26:E26"/>
    <mergeCell ref="B20:E20"/>
    <mergeCell ref="B21:E21"/>
    <mergeCell ref="H8:I8"/>
    <mergeCell ref="B15:E15"/>
    <mergeCell ref="B16:E16"/>
    <mergeCell ref="B10:E10"/>
    <mergeCell ref="V8:Z8"/>
    <mergeCell ref="J6:M7"/>
    <mergeCell ref="J9:K9"/>
    <mergeCell ref="N9:R9"/>
    <mergeCell ref="N6:Z7"/>
    <mergeCell ref="V11:Y11"/>
  </mergeCells>
  <printOptions/>
  <pageMargins left="0.3937007874015748" right="0.3937007874015748" top="0.57" bottom="0.6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winxp</cp:lastModifiedBy>
  <cp:lastPrinted>2008-04-16T14:55:43Z</cp:lastPrinted>
  <dcterms:created xsi:type="dcterms:W3CDTF">2004-08-12T12:24:33Z</dcterms:created>
  <dcterms:modified xsi:type="dcterms:W3CDTF">2008-04-18T07:36:07Z</dcterms:modified>
  <cp:category/>
  <cp:version/>
  <cp:contentType/>
  <cp:contentStatus/>
</cp:coreProperties>
</file>