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firstSheet="2" activeTab="2"/>
  </bookViews>
  <sheets>
    <sheet name="7.sz.jómellékletÓvoda" sheetId="1" r:id="rId1"/>
    <sheet name="9.szjó.melléklet KKKK" sheetId="2" r:id="rId2"/>
    <sheet name="16.sz. Eü. melléklet" sheetId="3" r:id="rId3"/>
  </sheets>
  <definedNames/>
  <calcPr fullCalcOnLoad="1"/>
</workbook>
</file>

<file path=xl/sharedStrings.xml><?xml version="1.0" encoding="utf-8"?>
<sst xmlns="http://schemas.openxmlformats.org/spreadsheetml/2006/main" count="893" uniqueCount="605">
  <si>
    <t>91312 Szellemi és anyagi infrastuktúra magáncélú                       igénybevét térítés:</t>
  </si>
  <si>
    <t xml:space="preserve">               -  telefondíj</t>
  </si>
  <si>
    <t>9191Kiszámlázott termékek, szolgáltatások áfája</t>
  </si>
  <si>
    <t>változta-tás</t>
  </si>
  <si>
    <t>5141Személyhez kapcsolódó költségtérítés és hozzájárulás</t>
  </si>
  <si>
    <t xml:space="preserve">        5414Étkezési hozzájárulás</t>
  </si>
  <si>
    <t xml:space="preserve">        adómentesen adható vásárlási utalvány évi 3 alk./ 6.550Ft/fő</t>
  </si>
  <si>
    <t xml:space="preserve">         (180.000 tel.ktg x 20%=36.000 - dolgozói befizetés 10.000 = 26.000 x 54%=14.020)</t>
  </si>
  <si>
    <t xml:space="preserve">   (több éves kihatással járó döntés)</t>
  </si>
  <si>
    <t>B. verzió: vizitdíj automata                              1,5-2 millió Ft.</t>
  </si>
  <si>
    <t xml:space="preserve">   (egyszeri kihatással járó döntés)</t>
  </si>
  <si>
    <t>A. verzió: 1 fő 4 órás alkalmazása                 1-1,5 millió Ft./ év</t>
  </si>
  <si>
    <t xml:space="preserve">         pedagógus továbbképzés,szakvizsga</t>
  </si>
  <si>
    <t xml:space="preserve">                 Éves alapilletmény 11 óvónő,1logopédus,5 dajka,1 gond.nő</t>
  </si>
  <si>
    <t xml:space="preserve">        51413Közlekedési költségtérítés (bérlet 80 %)</t>
  </si>
  <si>
    <t xml:space="preserve">        51414Étkezési hozzájárulás(adómentesen adható étk.utalvány)</t>
  </si>
  <si>
    <t>57211 Munkáltató által fizetett személyi jövedelem adó (munkaruha 44 %</t>
  </si>
  <si>
    <t xml:space="preserve">Matematikai és környezetismereti központi eszközök vásárlása </t>
  </si>
  <si>
    <t>548.Munkaruha, védőruha</t>
  </si>
  <si>
    <t>Fejlesztő pedagóiai eszközök</t>
  </si>
  <si>
    <t>Óvoda étkeztetés bevétel összesen</t>
  </si>
  <si>
    <t>Óvoda étkeztetés kiadás összesen</t>
  </si>
  <si>
    <t>Óvoda Üzemeltetés bevétel összesen</t>
  </si>
  <si>
    <t xml:space="preserve"> Óvoda üzemeltetés személyi juttatások összesen</t>
  </si>
  <si>
    <t>Óvoda üzemeltetés  szakfeladat kiadás összesen</t>
  </si>
  <si>
    <t xml:space="preserve"> Óvodai nevelés személyi juttatások összesen</t>
  </si>
  <si>
    <t>Óvodai nevelés szakfeladat kiadás összesen</t>
  </si>
  <si>
    <t xml:space="preserve">                         MEGNEVEZÉS </t>
  </si>
  <si>
    <r>
      <t xml:space="preserve">BEVÉTEL                                                              </t>
    </r>
    <r>
      <rPr>
        <sz val="8"/>
        <rFont val="Arial"/>
        <family val="2"/>
      </rPr>
      <t>9/3.sz. melléklet</t>
    </r>
  </si>
  <si>
    <r>
      <t xml:space="preserve">KIADÁS                                                       </t>
    </r>
    <r>
      <rPr>
        <sz val="8"/>
        <rFont val="Arial"/>
        <family val="2"/>
      </rPr>
      <t xml:space="preserve"> 9/4.sz. melléklet</t>
    </r>
  </si>
  <si>
    <r>
      <t xml:space="preserve">    </t>
    </r>
    <r>
      <rPr>
        <sz val="8"/>
        <rFont val="Arial"/>
        <family val="2"/>
      </rPr>
      <t xml:space="preserve"> 5441Könyv, folyóirat, egyéb információ hordozó</t>
    </r>
  </si>
  <si>
    <t>Művelődési ház bevétel összesen</t>
  </si>
  <si>
    <t xml:space="preserve">5471Szakmai anyag, kisértékű tárgyi eszköz beszerzés </t>
  </si>
  <si>
    <t>921815 Művelődési ház</t>
  </si>
  <si>
    <t xml:space="preserve">      51111Alapilletmények   ( 1 fő könyvtáros)  </t>
  </si>
  <si>
    <t>552Szállítási szolgáltatás (kirándulások)</t>
  </si>
  <si>
    <t>55219Egyéb üzemeltetési,fenntatási szolgáltatások</t>
  </si>
  <si>
    <t xml:space="preserve">         postaköltség</t>
  </si>
  <si>
    <t xml:space="preserve">         kulturális műsor vásárlás</t>
  </si>
  <si>
    <t>56111Vásárolt termékek ÁFÁ-ja</t>
  </si>
  <si>
    <t>561Belföldi kiküldetés</t>
  </si>
  <si>
    <t>56213Reprezentáció (kistérségi szintű szakmai bemutató foglalkozások)</t>
  </si>
  <si>
    <t>56.Különféle dologi kiadások összesen</t>
  </si>
  <si>
    <t>57213Különféle adók, díjak(pályázati nevezési önrész)</t>
  </si>
  <si>
    <t>57.Egyéb folyó kiadások összesen</t>
  </si>
  <si>
    <t>54-57.Dologi kiadások összesen</t>
  </si>
  <si>
    <t>Felhalmozási kiadások</t>
  </si>
  <si>
    <t xml:space="preserve"> Szakmai és informatikai fejlesztés 2.600,-Ft/gyerek x 135 fő</t>
  </si>
  <si>
    <t>548Munkaruha, védőruha 2 fő</t>
  </si>
  <si>
    <t xml:space="preserve">      karbantartási anyagok+ festés társ. munka anyagára</t>
  </si>
  <si>
    <t xml:space="preserve">      feketető vászon  </t>
  </si>
  <si>
    <t xml:space="preserve">55218Karbantartási és kisjavítási szolgáltatás </t>
  </si>
  <si>
    <t>51211.Jutalom+ aranydiploma</t>
  </si>
  <si>
    <t>garantált illetmények(2005.dec)                          2.340.800</t>
  </si>
  <si>
    <r>
      <t xml:space="preserve">KIADÁSOK                                                          </t>
    </r>
    <r>
      <rPr>
        <sz val="8"/>
        <rFont val="Arial"/>
        <family val="2"/>
      </rPr>
      <t xml:space="preserve">  9/2.sz. melléklet</t>
    </r>
  </si>
  <si>
    <t>Fejlesztés, felújítás összesen</t>
  </si>
  <si>
    <t>91.Intézményi működési bevétel</t>
  </si>
  <si>
    <t>9121Alaptevékenységgel összefüggő bevételek</t>
  </si>
  <si>
    <t>Könyvtár szakfeladat  bevétel összesen</t>
  </si>
  <si>
    <t>923127  Könyvtár</t>
  </si>
  <si>
    <t>511 Rendszeres személyi juttatások</t>
  </si>
  <si>
    <t>532Munkaadói járulék3 %</t>
  </si>
  <si>
    <t xml:space="preserve">     5432.Irodaszer, nyomtatvány</t>
  </si>
  <si>
    <t xml:space="preserve">     5472Szakmai anyag, kisértékű tárgyi eszköz beszerzése</t>
  </si>
  <si>
    <t>55112Adatátviteli célú távközlés (internet)</t>
  </si>
  <si>
    <t>55218Karbantartási kisjavítás (fénymásoló)</t>
  </si>
  <si>
    <t>55219Egyéb üzemeltetési, fenntartási szolgáltatás</t>
  </si>
  <si>
    <t>56214Reklám, propaganda</t>
  </si>
  <si>
    <t>Könyvtár szakfeladat kiadás összesen</t>
  </si>
  <si>
    <t>2006.évi induló alapilletmény                               2.408.000</t>
  </si>
  <si>
    <t>munkáltatói döntésen alapuló                                   21.400</t>
  </si>
  <si>
    <t>további szakképesítés elismerése  (5%,8 % )         45.800</t>
  </si>
  <si>
    <t>2006.évi változások</t>
  </si>
  <si>
    <r>
      <t xml:space="preserve">BEVÉTEL                                                    </t>
    </r>
    <r>
      <rPr>
        <sz val="8"/>
        <rFont val="Arial"/>
        <family val="0"/>
      </rPr>
      <t xml:space="preserve"> 7/1.sz. melléklet</t>
    </r>
  </si>
  <si>
    <r>
      <t xml:space="preserve">KIADÁS                                                      </t>
    </r>
    <r>
      <rPr>
        <sz val="8"/>
        <rFont val="Arial"/>
        <family val="0"/>
      </rPr>
      <t>7/2.sz. melléklet</t>
    </r>
  </si>
  <si>
    <r>
      <t xml:space="preserve">BEVÉTEL                                            </t>
    </r>
    <r>
      <rPr>
        <sz val="8"/>
        <rFont val="Arial"/>
        <family val="0"/>
      </rPr>
      <t>7/3.sz. melléklet</t>
    </r>
  </si>
  <si>
    <r>
      <t xml:space="preserve">KIADÁS                                                     </t>
    </r>
    <r>
      <rPr>
        <sz val="8"/>
        <rFont val="Arial"/>
        <family val="0"/>
      </rPr>
      <t xml:space="preserve">  7/4.sz. melléklet</t>
    </r>
  </si>
  <si>
    <r>
      <t xml:space="preserve">KIADÁS                                                      </t>
    </r>
    <r>
      <rPr>
        <sz val="8"/>
        <rFont val="Arial"/>
        <family val="0"/>
      </rPr>
      <t xml:space="preserve"> 7/4.sz. melléklet</t>
    </r>
  </si>
  <si>
    <r>
      <t xml:space="preserve">KIADÁSOK                                                  </t>
    </r>
    <r>
      <rPr>
        <sz val="8"/>
        <rFont val="Arial"/>
        <family val="0"/>
      </rPr>
      <t>7/5.sz. melléklet</t>
    </r>
  </si>
  <si>
    <r>
      <t xml:space="preserve">KIADÁSOK                                         </t>
    </r>
    <r>
      <rPr>
        <sz val="8"/>
        <rFont val="Arial"/>
        <family val="0"/>
      </rPr>
      <t>7/5.sz. melléklet</t>
    </r>
  </si>
  <si>
    <r>
      <t xml:space="preserve">Óvoda Üzemeltetés                      </t>
    </r>
    <r>
      <rPr>
        <sz val="8"/>
        <rFont val="Arial"/>
        <family val="2"/>
      </rPr>
      <t>7/4. sz. melléklet</t>
    </r>
  </si>
  <si>
    <r>
      <t xml:space="preserve">Óvoda Üzemeltetés                </t>
    </r>
    <r>
      <rPr>
        <sz val="8"/>
        <rFont val="Arial"/>
        <family val="2"/>
      </rPr>
      <t>7/4. sz. melléklet</t>
    </r>
  </si>
  <si>
    <r>
      <t xml:space="preserve">921815 Művelődési központok, házak szakfeladat  </t>
    </r>
    <r>
      <rPr>
        <b/>
        <sz val="8"/>
        <rFont val="Arial"/>
        <family val="2"/>
      </rPr>
      <t xml:space="preserve">                                                                           BEVÉTEL      </t>
    </r>
    <r>
      <rPr>
        <sz val="8"/>
        <rFont val="Arial"/>
        <family val="2"/>
      </rPr>
      <t xml:space="preserve">                                                  9/1.sz. melléklet</t>
    </r>
  </si>
  <si>
    <t xml:space="preserve">              51414.Étkezési hozájárulás 2 fő x 5.000x 12 hó</t>
  </si>
  <si>
    <t xml:space="preserve">                         Adómentesen adható vásárlási utalvány</t>
  </si>
  <si>
    <t xml:space="preserve">                        - 2fő x 6.550 x 3 alkalom</t>
  </si>
  <si>
    <r>
      <t xml:space="preserve">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>közösségi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ünnepekre</t>
    </r>
    <r>
      <rPr>
        <sz val="8"/>
        <rFont val="Arial"/>
        <family val="2"/>
      </rPr>
      <t xml:space="preserve">  2005. évben 2.500.000.-                            2006-ban 3.000.000.- részletes rendezvényterv alapján</t>
    </r>
  </si>
  <si>
    <t xml:space="preserve">         postaköltség                          </t>
  </si>
  <si>
    <t xml:space="preserve">         szemétszállítás                     </t>
  </si>
  <si>
    <t xml:space="preserve">         féreg- és rágcsálóírtás             </t>
  </si>
  <si>
    <t xml:space="preserve">         kéményseprés, tűzoltó készülék ellenőrzés    </t>
  </si>
  <si>
    <t xml:space="preserve">    56213 Reprezentáció</t>
  </si>
  <si>
    <t xml:space="preserve">         rendszergazda költsége 8 gép x 2.000 x 12 hónap</t>
  </si>
  <si>
    <t>57211 Munkáltató által fizetett személyi jövedelmadó 54 % (telefonadóalap 40.000 - 10.000(magán)=30.000x54%=16.200)</t>
  </si>
  <si>
    <t>91312 Szellemi és anyagi infrastrukt. magáncélú igénybevét.</t>
  </si>
  <si>
    <t xml:space="preserve">                         - telefondíj</t>
  </si>
  <si>
    <t xml:space="preserve">     549 Egyéb készlet</t>
  </si>
  <si>
    <t>57211 Munkáltató által fizetett személyi jövedelmadó 54 % (telefonadóalap 16.000 - 5.000(magán)=11.000x54%=5.940)</t>
  </si>
  <si>
    <t xml:space="preserve">       (telefonhasználat: 30.000 x 29% = 8.700)   </t>
  </si>
  <si>
    <t xml:space="preserve">       (telefonhasználat: 30.000 x 3% = 900)</t>
  </si>
  <si>
    <t xml:space="preserve">       (telefonhasználat: 11.000 x 29% = 3.190)   </t>
  </si>
  <si>
    <t xml:space="preserve">       (telefonhasználat: 11.000 x 3% = 330)</t>
  </si>
  <si>
    <t>1. Felhalmozási kiadások</t>
  </si>
  <si>
    <t xml:space="preserve">               É tkezés  (régi ár)</t>
  </si>
  <si>
    <t xml:space="preserve">                    100%-os térítési díjat fizetők:</t>
  </si>
  <si>
    <t xml:space="preserve">                             227,-Ft x 60 nap x 57 fő=        776.340,-</t>
  </si>
  <si>
    <t xml:space="preserve">                     50%-os térítési díjat fizetők</t>
  </si>
  <si>
    <t xml:space="preserve">                     ingyenes étkezők</t>
  </si>
  <si>
    <t xml:space="preserve">                                 0 Ft x 60 nap x 20 fő                      0,-</t>
  </si>
  <si>
    <t xml:space="preserve">                             114,-Ft x 60 nap x 9 fő=            61.560,-</t>
  </si>
  <si>
    <t xml:space="preserve">                      66 fő összesen                               837.900,-</t>
  </si>
  <si>
    <t xml:space="preserve">               Étkezés április 1-től</t>
  </si>
  <si>
    <t xml:space="preserve">                    100%-os térítési díjat fizetők   </t>
  </si>
  <si>
    <t xml:space="preserve">                            236,- Ft x 160 nap x 57 fő=     2.152.320,-</t>
  </si>
  <si>
    <t xml:space="preserve">                      50 %-os térítési díjat fizetők</t>
  </si>
  <si>
    <t xml:space="preserve">                             118,-Ft x 160 nap x   9 fő=       169.920,-</t>
  </si>
  <si>
    <t xml:space="preserve">                       ingyenes étkezők</t>
  </si>
  <si>
    <t xml:space="preserve">                                0 ,-Ft x 160 nap x 20 fő                    0,- </t>
  </si>
  <si>
    <t xml:space="preserve">                         66 fő összesen                           2.322.240,-</t>
  </si>
  <si>
    <t xml:space="preserve">      Étkezés      66 fő összesen                           3.160.140,-                                 </t>
  </si>
  <si>
    <t xml:space="preserve"> Étkezés ÁFÁ-ja 20 %   3.160.140,- x 20 %=        632.028,-</t>
  </si>
  <si>
    <t xml:space="preserve">                  100%-os  57 fő</t>
  </si>
  <si>
    <t xml:space="preserve">                    50 %-os   9 fő</t>
  </si>
  <si>
    <t xml:space="preserve">                    ingyenes 20 fő</t>
  </si>
  <si>
    <t xml:space="preserve">                                  86 fő x 60 nap x 227,-Ft = 1.171.320,-</t>
  </si>
  <si>
    <t xml:space="preserve">                     +70 % rezsi                                        819.924,-</t>
  </si>
  <si>
    <t xml:space="preserve">                                 86 fő x 160 nap x 236,- Ft=3.247.360,-</t>
  </si>
  <si>
    <t xml:space="preserve">                    + 70 % rezsi                                    2 .273.152,-</t>
  </si>
  <si>
    <t xml:space="preserve">          vásárolt élelmezés összesen                    7.511.756,-</t>
  </si>
  <si>
    <t xml:space="preserve">           Étkezés ÁFÁ-ja 20% 7.511.756,- X 20%=1.502.351,-</t>
  </si>
  <si>
    <t xml:space="preserve"> 2007.induló garantált illetmény 1 fő konyhal.         93.600,-         </t>
  </si>
  <si>
    <t xml:space="preserve"> 2005-ben:10.000/hó,2006-ban:15.000/hó,2007-ben megszünt</t>
  </si>
  <si>
    <t xml:space="preserve">   - szertáros átkerül a gondnokhoz</t>
  </si>
  <si>
    <t xml:space="preserve"> 2007.januártól soros béremelés                                      0,-</t>
  </si>
  <si>
    <t>szerkezeti vált. /alacsonyabb bes. alk./                - 12.400,-</t>
  </si>
  <si>
    <t>2007.januári bér összesen                                       81.200,-</t>
  </si>
  <si>
    <t xml:space="preserve">   alapbér   81.200x 12 hó                                      974.400,-</t>
  </si>
  <si>
    <t xml:space="preserve">   soros lépés                                                                     0,-</t>
  </si>
  <si>
    <t>Éves alapilletmény összesen                                  974.400,-</t>
  </si>
  <si>
    <t xml:space="preserve"> 1 fő 6 órás karbantartó</t>
  </si>
  <si>
    <t xml:space="preserve"> 2007.január 1-től: alapbér                                        74.000,-</t>
  </si>
  <si>
    <t xml:space="preserve">    alapbér 74.000,-x 12 hó                                       888.000,-</t>
  </si>
  <si>
    <t>Éves alapilletmény összesen                                  888.000,-</t>
  </si>
  <si>
    <t xml:space="preserve"> 13.havi illetménya dolgozónak 2 dolgozónak         155.200,-</t>
  </si>
  <si>
    <t xml:space="preserve">                51414Étkezési hozzájárulás (adómentesen adható étkezési utalvány)</t>
  </si>
  <si>
    <t xml:space="preserve">                         5.000,-Ft/hó x2 fő x 12 hó</t>
  </si>
  <si>
    <t>3 alkalommal adható vás. utalvány 6.550,- x 3 alk. X 2 fő</t>
  </si>
  <si>
    <t xml:space="preserve">Éves alapilletmény                                                </t>
  </si>
  <si>
    <t>5221Állományba nem tartozók juttatása (felmentési idő)</t>
  </si>
  <si>
    <t>telefondíj adó 200.000,- x 20 %= 40.000,- dolgozónak kiszámlázott 20.000,- adóalap:    20.000,- x 29 %</t>
  </si>
  <si>
    <t>532Munkaadói járulék             2.054.000,-x 3 %</t>
  </si>
  <si>
    <t xml:space="preserve">           telefondíj adó:                   20.000,- x 3 %</t>
  </si>
  <si>
    <t>533EÜ hozzájárulás  1950,-Ft6fő/hó x 2 fő x 12 hó</t>
  </si>
  <si>
    <t xml:space="preserve">      fektetők</t>
  </si>
  <si>
    <t xml:space="preserve">       székek 1 csoportba 30 db x 7.500,-Ft/ db</t>
  </si>
  <si>
    <t xml:space="preserve">       varrógép 100.000,-</t>
  </si>
  <si>
    <t>1.Felhalmozási kiadások</t>
  </si>
  <si>
    <t xml:space="preserve"> (konyhabútor cseréje, KÖJÁL jegyzőkönyv)</t>
  </si>
  <si>
    <t xml:space="preserve">   tornaszoba gázkonvektor cseréje</t>
  </si>
  <si>
    <t>xxx</t>
  </si>
  <si>
    <t xml:space="preserve">851912Anya-gyermek, csecsemővédelem szakfeladat </t>
  </si>
  <si>
    <t>55219 Egyéb üzemeltetési, fenntartási szolgáltatás</t>
  </si>
  <si>
    <t xml:space="preserve">          terhesgondozás</t>
  </si>
  <si>
    <t xml:space="preserve">          rákszűrés</t>
  </si>
  <si>
    <t xml:space="preserve">851912Anya-gyermek, csecsemővédelem </t>
  </si>
  <si>
    <t xml:space="preserve">             szakfeladat kiadás összesen</t>
  </si>
  <si>
    <t>Házi orvosi szolgálat</t>
  </si>
  <si>
    <t xml:space="preserve">       51111Alapilletmények(2 orvos, 3 asszisztens, 1 takarító)                                                                        </t>
  </si>
  <si>
    <t xml:space="preserve">                Illetménynövekedés</t>
  </si>
  <si>
    <t>Bérfejlesztés 2 fő orvos 20%                                          86.500</t>
  </si>
  <si>
    <t xml:space="preserve">   alapbér   749.500 x 12 hó                                  8.994.000</t>
  </si>
  <si>
    <t xml:space="preserve">   soros lépés 8.700 x 11 hó                                      95.700</t>
  </si>
  <si>
    <t xml:space="preserve">   további szakképítésért 48.600 x 12 hó                 583.200</t>
  </si>
  <si>
    <t xml:space="preserve">   illetménynövekedés 450 x 11 hó                              4.950</t>
  </si>
  <si>
    <t xml:space="preserve">   bérfejlesztés 20 %  86.550 x 11 hó                     952.050</t>
  </si>
  <si>
    <t>Éves alapilletmény összesen                             10.629.900</t>
  </si>
  <si>
    <t xml:space="preserve">                    További képesítésért járó asszisztensi 5%      450</t>
  </si>
  <si>
    <t xml:space="preserve">        51114Egyéb kötelező illetménypótlék    (pótlékalap 19.600)</t>
  </si>
  <si>
    <t xml:space="preserve">                1 fő int.vez.-h pótlék 150%=29.400 x 12 hó = 352.800</t>
  </si>
  <si>
    <t xml:space="preserve">               </t>
  </si>
  <si>
    <t xml:space="preserve">                        4 fő 8 órás dolgozó: 5.000 x 4 x 12 = 240.000</t>
  </si>
  <si>
    <t xml:space="preserve">                        2 fő 4 órás dolgozó:  2.500 x 2 x 12 =  60.000</t>
  </si>
  <si>
    <t xml:space="preserve">                        1 fő 6 órás dolgozó: 3.500 x 1 x 12 =   42.000</t>
  </si>
  <si>
    <t>51611 Részmunkaidőben fogl. rendszeres személyi juttatása</t>
  </si>
  <si>
    <t xml:space="preserve">               51211Jutalom 8.994 eFt x 2%</t>
  </si>
  <si>
    <t xml:space="preserve">                 - 4 fő 8 órás x 3 x 6.550 = 78.600</t>
  </si>
  <si>
    <t xml:space="preserve">                 - 1 fő 6 órás x 3 x 4.900 = 14.700</t>
  </si>
  <si>
    <t xml:space="preserve">                 - 2 fő 4 órás x 3 x 3.280 =  9.800</t>
  </si>
  <si>
    <t xml:space="preserve">          51419 Egyéb költségtérítés</t>
  </si>
  <si>
    <t xml:space="preserve">                 -  úti átalány </t>
  </si>
  <si>
    <t>Személyi juttatások összesen</t>
  </si>
  <si>
    <t xml:space="preserve">               51319Egyéb sajátos juttatás</t>
  </si>
  <si>
    <t xml:space="preserve">   Alapilletmény éves kihatása</t>
  </si>
  <si>
    <t>54412 Folyóirat</t>
  </si>
  <si>
    <t>542 Gyógyszer,vegyszer</t>
  </si>
  <si>
    <t>543 Irodaszer, nyomtatvány</t>
  </si>
  <si>
    <t>547 Szakmai anyagok és kisértékű tárgyi eszközök</t>
  </si>
  <si>
    <t xml:space="preserve">        - forgószék 3 db</t>
  </si>
  <si>
    <t xml:space="preserve">        - elemek műszerekhez</t>
  </si>
  <si>
    <t>548 Munkaruha, védőruha</t>
  </si>
  <si>
    <t>549 Egyéb anyagok</t>
  </si>
  <si>
    <t xml:space="preserve">        - textília</t>
  </si>
  <si>
    <t>55111 Nem adatátviteli célú távközlési díjak</t>
  </si>
  <si>
    <t>55112 Adatátviteli célú távközlési díjak</t>
  </si>
  <si>
    <t>55119 Egyéb kommunikációs szolgáltatás (szoftverek)</t>
  </si>
  <si>
    <t>55214 Gázenergia szolgáltatás díja</t>
  </si>
  <si>
    <t>55215 Villamosenergia szolgáltatás díja</t>
  </si>
  <si>
    <t>55217 Víz és csatornadíjak</t>
  </si>
  <si>
    <t xml:space="preserve">55218 Karbantartási és kisjavítási szolgáltatás </t>
  </si>
  <si>
    <t>55219 Egyéb üzemeltetési, fenntartási szolgáltatások</t>
  </si>
  <si>
    <t xml:space="preserve">           - orvosi műszerek javíttatása 100.000</t>
  </si>
  <si>
    <t xml:space="preserve">           - egyéb karbantartás 100.000</t>
  </si>
  <si>
    <t xml:space="preserve">         veszélyes hulladék szállítás</t>
  </si>
  <si>
    <t xml:space="preserve">         rágcsálóírtás</t>
  </si>
  <si>
    <t xml:space="preserve">         tűzoltó készülékek cseréje(2 db)</t>
  </si>
  <si>
    <t xml:space="preserve">         rendszergazda költsége 2 gép x 2.000 x 12 hónap</t>
  </si>
  <si>
    <t>57213 Különféle adók, befizetések, késedelmi kamat</t>
  </si>
  <si>
    <t xml:space="preserve">           - hatósági díjak 60.000</t>
  </si>
  <si>
    <t xml:space="preserve">           - orvosi, nővéri kamarai tagdíj 68.000</t>
  </si>
  <si>
    <t>54-57 Dologi kiadások összesen</t>
  </si>
  <si>
    <t xml:space="preserve">                4 fő további szakkép. 36% = 28.224 x 12 hó = 338.688</t>
  </si>
  <si>
    <t xml:space="preserve">                1 fő munkahelyi pótlék 100% = 19.600 x 11 hó = 215.600</t>
  </si>
  <si>
    <t xml:space="preserve">                 1 fő int.vez pótlék 200% =39.200 x 12 hó = 470.400</t>
  </si>
  <si>
    <t xml:space="preserve">                (2006-ban 30.000 / fő / hó, 2007-ben 40.000 / fő / hó)</t>
  </si>
  <si>
    <t xml:space="preserve">        3 db kabát (30.000); 3 db cipő (30.000)7 db papucs (70.000)</t>
  </si>
  <si>
    <t xml:space="preserve">      - 7 db köpeny (49.000); 4 db nadrág (20.000); </t>
  </si>
  <si>
    <t xml:space="preserve">                További szakképesítésért járó illetm.kieg. </t>
  </si>
  <si>
    <t xml:space="preserve"> 2007. januártól soros béremelés 4 fő                               8.700                                </t>
  </si>
  <si>
    <t xml:space="preserve"> </t>
  </si>
  <si>
    <t>I.forduló</t>
  </si>
  <si>
    <r>
      <t xml:space="preserve">       </t>
    </r>
    <r>
      <rPr>
        <sz val="8"/>
        <rFont val="Arial"/>
        <family val="2"/>
      </rPr>
      <t>51114Egyéb kötelező illetnénypótlék (magasabb vezetői)</t>
    </r>
  </si>
  <si>
    <t xml:space="preserve">         egyéb(telefon-díjszámláló,kiadványok)</t>
  </si>
  <si>
    <t>751768 Óvoda Üzemeltetés</t>
  </si>
  <si>
    <t>561 Általános forgalmi adó</t>
  </si>
  <si>
    <t>55215Villamosenergia szolgáltatás díja</t>
  </si>
  <si>
    <t>55217Víz és csatornadíjak</t>
  </si>
  <si>
    <t>55219Egyéb üzemeltetési, fenntartási szolgáltatások</t>
  </si>
  <si>
    <t xml:space="preserve">         szemétszállítás</t>
  </si>
  <si>
    <t xml:space="preserve">         üzemorvos</t>
  </si>
  <si>
    <t>561Általános forgalmi adó</t>
  </si>
  <si>
    <t>57.Egyéb folyó kiadások</t>
  </si>
  <si>
    <t>57211Munkáltató által fizetett személyi jövedelem adó</t>
  </si>
  <si>
    <t>54-57Dologi kiadások összesen</t>
  </si>
  <si>
    <t>5111.Rendszeres személyi juttatások</t>
  </si>
  <si>
    <t xml:space="preserve">        51111Alapilletmények</t>
  </si>
  <si>
    <t>51114Egyéb kötelező illetménypótlékok (éves pótlék összesen)</t>
  </si>
  <si>
    <t>51219Egyéb munkavégzéshez kapcsolódó juttatások</t>
  </si>
  <si>
    <t>51319Egyéb sajátos juttatások</t>
  </si>
  <si>
    <t xml:space="preserve">         betegszabadság</t>
  </si>
  <si>
    <t xml:space="preserve">             Éves megbízási díjak összesen  (csoportvezetők)</t>
  </si>
  <si>
    <t xml:space="preserve">     548.Munkaruha, védőruha</t>
  </si>
  <si>
    <t xml:space="preserve">         posta</t>
  </si>
  <si>
    <t xml:space="preserve"> tényleges teljesítés</t>
  </si>
  <si>
    <t xml:space="preserve">       51111Alapilletmények                                                                        </t>
  </si>
  <si>
    <t xml:space="preserve">                Éves alapilletmény(1 fő konyhal.)1fő ÖNOgk.vez.             </t>
  </si>
  <si>
    <t>Alapilletmény éves kihatása</t>
  </si>
  <si>
    <t>51.Személyi juttatások összesen</t>
  </si>
  <si>
    <t>531.Társadalombiztosítási járulék 29 %</t>
  </si>
  <si>
    <t>532.Munkaadói járulék 3 %</t>
  </si>
  <si>
    <t>533.Egészségügyi hozzájárulás</t>
  </si>
  <si>
    <t>54.Készletbeszerzés</t>
  </si>
  <si>
    <t>55111Nem adatátviteli célú távközlés (telefondíj)</t>
  </si>
  <si>
    <t>56111Vásárolt termékek, szolgáltatások áfája</t>
  </si>
  <si>
    <t>56211Belföldi kiküldetés</t>
  </si>
  <si>
    <t xml:space="preserve">851297 Védőnői szolgálat szakfeladat </t>
  </si>
  <si>
    <t>51.Személyi juttatás</t>
  </si>
  <si>
    <t>5111.Rendszeres személyi juttatás</t>
  </si>
  <si>
    <t xml:space="preserve">        51111Alapilletmények   ( 2 fő védőnő)</t>
  </si>
  <si>
    <t>munkáltatói döntés alap.    14.600</t>
  </si>
  <si>
    <t xml:space="preserve">        51114Egyéb kötelező illetménypótlék (MEP területi pótlék)</t>
  </si>
  <si>
    <t>pótlék 2 fő x 3.000 Ft x 12 hó</t>
  </si>
  <si>
    <t xml:space="preserve">        5121Munkavégzéshez kapcsolódó juttattás</t>
  </si>
  <si>
    <t xml:space="preserve">               51211Jutalom</t>
  </si>
  <si>
    <t xml:space="preserve">        5131Foglalkoztatottak sajátos juttatása</t>
  </si>
  <si>
    <t xml:space="preserve">               51312Jubileumi jutalom (1 fő )</t>
  </si>
  <si>
    <t xml:space="preserve">                        betegszabadság</t>
  </si>
  <si>
    <t xml:space="preserve">                        továbbképzés</t>
  </si>
  <si>
    <t xml:space="preserve">        5141Személyhez kapcsolódó költségtérítés és hozzájárulás</t>
  </si>
  <si>
    <t xml:space="preserve">                adómentesen adható vásárlási utalvány</t>
  </si>
  <si>
    <t>51.Személyi juttatás összesen</t>
  </si>
  <si>
    <t>52.Külső személyi juttatás</t>
  </si>
  <si>
    <t>52211Állományba nem tartozók megbízási díja</t>
  </si>
  <si>
    <t>52.Külső személyi juttatás összesen</t>
  </si>
  <si>
    <t xml:space="preserve">51-52 személyi juttatások összesen </t>
  </si>
  <si>
    <t>5421Gyógyszer,vegyszer</t>
  </si>
  <si>
    <t>5431Irodaszer, nyomtatvány</t>
  </si>
  <si>
    <t>5441Köny, folyóirat   (könyv)</t>
  </si>
  <si>
    <t>5471Szakmai anyag, kisértékű tárgyi eszköz</t>
  </si>
  <si>
    <t>54712Kisértékű tárgyi eszköz</t>
  </si>
  <si>
    <t>548Munkaruha, védőruha</t>
  </si>
  <si>
    <t>5491Egyéb anyagok  (karbantartási anyagok)</t>
  </si>
  <si>
    <t>55111Nem adatátviteli távközlési díj ( telefon)</t>
  </si>
  <si>
    <t>5519Egyéb kommun. szolgáltatás,programkövetés</t>
  </si>
  <si>
    <t>55211Vásárolt élelmiszer  (anyatej világnapi ünnepség)</t>
  </si>
  <si>
    <t>55214Gázenergia</t>
  </si>
  <si>
    <t>55215Villamos energia</t>
  </si>
  <si>
    <t>55216Víz és csatorna díj</t>
  </si>
  <si>
    <t>55219Egyéb üzemeltetési,  fenntartási szolgáltatások</t>
  </si>
  <si>
    <t>56111Vásárolt termékek és szolgáltatások áfája</t>
  </si>
  <si>
    <t>57213Különféle adók,díjak, egyéb befizetések   (2 fő védőnő biztosítása)</t>
  </si>
  <si>
    <t>54-56.Dologi kiadások összesen</t>
  </si>
  <si>
    <t xml:space="preserve"> Védőnői szakfeladat kiadás összesen</t>
  </si>
  <si>
    <t xml:space="preserve">                  pedagógus szakir. (számla kötelezettség nincs)</t>
  </si>
  <si>
    <t>52.Külső személyi juttatások összesen</t>
  </si>
  <si>
    <r>
      <t xml:space="preserve">EGÉSZSÉGÜGYI KÖZPONT KÖLTSÉGVETÉSE                </t>
    </r>
    <r>
      <rPr>
        <sz val="10"/>
        <rFont val="Arial"/>
        <family val="2"/>
      </rPr>
      <t>16.sz. melléklet</t>
    </r>
    <r>
      <rPr>
        <b/>
        <sz val="12"/>
        <rFont val="Arial"/>
        <family val="2"/>
      </rPr>
      <t xml:space="preserve">    </t>
    </r>
  </si>
  <si>
    <r>
      <t xml:space="preserve">BEVÉTEL                                                     </t>
    </r>
    <r>
      <rPr>
        <sz val="8"/>
        <rFont val="Arial"/>
        <family val="2"/>
      </rPr>
      <t>16/1. sz. melléklet</t>
    </r>
  </si>
  <si>
    <r>
      <t xml:space="preserve">KIADÁS                                                     </t>
    </r>
    <r>
      <rPr>
        <sz val="8"/>
        <rFont val="Arial"/>
        <family val="0"/>
      </rPr>
      <t xml:space="preserve">  16/2.sz. melléklet</t>
    </r>
  </si>
  <si>
    <t xml:space="preserve">KIADÁS                                                     </t>
  </si>
  <si>
    <r>
      <t xml:space="preserve">BEVÉTELEK                              </t>
    </r>
    <r>
      <rPr>
        <sz val="10"/>
        <rFont val="Arial"/>
        <family val="2"/>
      </rPr>
      <t xml:space="preserve">16/3.sz. melléklet </t>
    </r>
    <r>
      <rPr>
        <b/>
        <sz val="10"/>
        <rFont val="Arial"/>
        <family val="2"/>
      </rPr>
      <t xml:space="preserve">     </t>
    </r>
  </si>
  <si>
    <r>
      <t xml:space="preserve">KIADÁS                                   </t>
    </r>
    <r>
      <rPr>
        <sz val="10"/>
        <rFont val="Arial"/>
        <family val="2"/>
      </rPr>
      <t xml:space="preserve">  16/4.sz. melléklet</t>
    </r>
  </si>
  <si>
    <r>
      <t xml:space="preserve">KIADÁS                                        </t>
    </r>
    <r>
      <rPr>
        <sz val="8"/>
        <rFont val="Arial"/>
        <family val="2"/>
      </rPr>
      <t xml:space="preserve">  16/5.sz. melléklet</t>
    </r>
  </si>
  <si>
    <t xml:space="preserve">    munkáltatói                       54.600 x 12 hó                     655.200</t>
  </si>
  <si>
    <r>
      <t xml:space="preserve">                  </t>
    </r>
    <r>
      <rPr>
        <sz val="8"/>
        <rFont val="Arial"/>
        <family val="2"/>
      </rPr>
      <t>1 fő szakalkalmazott, 2 fő kiegészítő alkalmazot</t>
    </r>
    <r>
      <rPr>
        <b/>
        <sz val="8"/>
        <rFont val="Arial"/>
        <family val="2"/>
      </rPr>
      <t>t</t>
    </r>
  </si>
  <si>
    <r>
      <t xml:space="preserve">    5</t>
    </r>
    <r>
      <rPr>
        <sz val="8"/>
        <rFont val="Arial"/>
        <family val="2"/>
      </rPr>
      <t>6214Reklám, propaganda költség</t>
    </r>
  </si>
  <si>
    <t>eredeti előirányzat</t>
  </si>
  <si>
    <t xml:space="preserve">2006. évi </t>
  </si>
  <si>
    <t>II. forduló</t>
  </si>
  <si>
    <t xml:space="preserve"> tényleges kiadás</t>
  </si>
  <si>
    <t>2005.12.31. várható</t>
  </si>
  <si>
    <t xml:space="preserve">javasolt </t>
  </si>
  <si>
    <t>változtatás</t>
  </si>
  <si>
    <t xml:space="preserve">              úti átalány ( tánccsoport koreográfus, női kar vezető)</t>
  </si>
  <si>
    <t xml:space="preserve">         pedagógiai szakmai szolgáltatás vásárlása </t>
  </si>
  <si>
    <t>2 fő dec. alapilletmény    337.000</t>
  </si>
  <si>
    <t>decemberi illetmény        351.600 x 12 hó = 4.219.200</t>
  </si>
  <si>
    <t>Éves illetmény                                           4.219.200</t>
  </si>
  <si>
    <t>13.havi illetmény                                           351.600</t>
  </si>
  <si>
    <t>összes illetmény                                       4.570.800</t>
  </si>
  <si>
    <t xml:space="preserve">               51414Étkezési hozzáj. 2 fő x 5.000 x 12 fő</t>
  </si>
  <si>
    <t xml:space="preserve">               - évi 3 alkalom x 6.550=19.650x2fő=39.300</t>
  </si>
  <si>
    <t xml:space="preserve">       (1.950 x 12 hónap x 2 fő)</t>
  </si>
  <si>
    <t>57211Munkáltatói személyi jövedelem adó (54 %)</t>
  </si>
  <si>
    <t>91313 Telefon magáncélú használatának költségtérítése</t>
  </si>
  <si>
    <t>Védőnői szolgálat bevételek összesen</t>
  </si>
  <si>
    <t>1. Fejlesztések (szívhang vizsgáló készülék)</t>
  </si>
  <si>
    <t xml:space="preserve">       51319Egyéb sajátos juttatások (Pajerné főiskola)</t>
  </si>
  <si>
    <t>57213Különféle adók, díjak, befiz.(tagdíj befizetés Hungaronet)</t>
  </si>
  <si>
    <t>522Állományba nem tartozók jutattásai</t>
  </si>
  <si>
    <t>52.Külső személyi juttatások</t>
  </si>
  <si>
    <t xml:space="preserve">      52215Állományba nem tartozók egyéb jutattatásai</t>
  </si>
  <si>
    <t>2006.12.31 várható</t>
  </si>
  <si>
    <t>2006. évi</t>
  </si>
  <si>
    <t>2006.12.31.várható</t>
  </si>
  <si>
    <t>2007. évi</t>
  </si>
  <si>
    <t>2007.évi</t>
  </si>
  <si>
    <t>2006.évi</t>
  </si>
  <si>
    <t>teljesítés</t>
  </si>
  <si>
    <t>51-52.Személyi juttatások összesen</t>
  </si>
  <si>
    <t>53.Munkáltatót terhelő járulékok</t>
  </si>
  <si>
    <t>5431.Irodaszer, nyomtatvány</t>
  </si>
  <si>
    <t>HÓVIRÁG ÓVODA KÖLTSÉGVETÉSE</t>
  </si>
  <si>
    <t xml:space="preserve">552312Óvodai intézményi étkeztetés                                          </t>
  </si>
  <si>
    <t>KKKK KÖLTSÉGVETÉSE</t>
  </si>
  <si>
    <t xml:space="preserve">      5221Megbízási díjak </t>
  </si>
  <si>
    <t xml:space="preserve">       tisztítószerek                               (100.000,-)</t>
  </si>
  <si>
    <t>531.Társadalombiztosítási járulék 29 % ( megbiz.díjak után is)</t>
  </si>
  <si>
    <t>532.Munkaadói járulék 3 % (megbiz. díjak után nem)</t>
  </si>
  <si>
    <t>Művelődési ház szakfeladat kiadás összesen</t>
  </si>
  <si>
    <t>munkáltatói döntésen alapuló            9.100 x 12 hó           109.200</t>
  </si>
  <si>
    <t xml:space="preserve">   - gondnok 40.000 x 12 hó = 480.000</t>
  </si>
  <si>
    <t xml:space="preserve">   - karbantartó-technikus 40.000 x 12 hó = 480.000</t>
  </si>
  <si>
    <t xml:space="preserve">   - koreográfus  60.000 x 12 hó= 720.000</t>
  </si>
  <si>
    <t xml:space="preserve">                 - koreográfus 20.000 x 12 hó = 240.000</t>
  </si>
  <si>
    <t xml:space="preserve">                 - karvezető 10.000x12 hó = 120.000</t>
  </si>
  <si>
    <t xml:space="preserve">                 - klubvezető 5.000 x 12 hó = 60.000</t>
  </si>
  <si>
    <t xml:space="preserve">               kiadvány szerkesztő 54.000 x 12 hó = 648.000</t>
  </si>
  <si>
    <t xml:space="preserve">               karvezető 25.000 x 12hó = 300.000</t>
  </si>
  <si>
    <t xml:space="preserve">               zongorakisérő 15.000 x 12 hó = 180.000</t>
  </si>
  <si>
    <t xml:space="preserve">               klubvezető 30.000 x 12 hó =360.000</t>
  </si>
  <si>
    <t xml:space="preserve">              zenei kiséret 2007. évi költség: 260.000</t>
  </si>
  <si>
    <t>923127 Közművelődési könyvtár szakfeladat</t>
  </si>
  <si>
    <t>5441Köny, folyóirat, egyéb információ hordozó beszerzése</t>
  </si>
  <si>
    <t>5491Egyéb készletbeszerzés</t>
  </si>
  <si>
    <t xml:space="preserve">       karbantartási anyagok                 (100.000,-)</t>
  </si>
  <si>
    <t xml:space="preserve">       egyéb készletbeszerzés             (100.000,-)</t>
  </si>
  <si>
    <t>55112Adatátviteli célú távközlés (internet előfizetés, használat)</t>
  </si>
  <si>
    <t>55213Szállítási szolgáltatás</t>
  </si>
  <si>
    <t>55214Gázenergia szolgáltatás    (8.102 m3)</t>
  </si>
  <si>
    <t>55215Villamosenergia szolgáltatás (15.541 kW)</t>
  </si>
  <si>
    <t>55218Karbantartás, kisjavítás</t>
  </si>
  <si>
    <t>55219Egyéb készletbeszerzés</t>
  </si>
  <si>
    <t xml:space="preserve">    56111Vásárolt termékek és szolgáltatások áfája</t>
  </si>
  <si>
    <t>57213Különféle adók, díjak, egyéb befizetések (szerzői jogdíjak)</t>
  </si>
  <si>
    <t>Fejlesztés, felújítás</t>
  </si>
  <si>
    <t>91.Intézményi működési bevételek</t>
  </si>
  <si>
    <t>9111Alaptevékenység bevételei</t>
  </si>
  <si>
    <t xml:space="preserve">       91111Intézményi ellátási díjak</t>
  </si>
  <si>
    <t>9191Általános forgalmi adó bevételek</t>
  </si>
  <si>
    <t>91913Kiszámlázott termékek és szolgáltatások áfája</t>
  </si>
  <si>
    <t>55.Szolgáltatások</t>
  </si>
  <si>
    <t>55211Vásárolt élelmezés</t>
  </si>
  <si>
    <t>56.Különféle dologi kiadások</t>
  </si>
  <si>
    <t>56111 Vásárolt termékek és szolgáltatások áfája</t>
  </si>
  <si>
    <t>9131Intézmények egyéb sajátos bevételei</t>
  </si>
  <si>
    <t xml:space="preserve">                 telefondíj</t>
  </si>
  <si>
    <t xml:space="preserve">       9191Kiszámlázott termékek, szolgáltatások áfája</t>
  </si>
  <si>
    <t xml:space="preserve">552312Óvodai intézményi étkeztetés                                         </t>
  </si>
  <si>
    <t xml:space="preserve">751768 Intézményi vagyon működtetése                                      </t>
  </si>
  <si>
    <t xml:space="preserve">         januártól-március 31-ig rezsivel                            </t>
  </si>
  <si>
    <t xml:space="preserve">         április 1-december 31-ig rezsivel                           </t>
  </si>
  <si>
    <t>Személyi juttatások</t>
  </si>
  <si>
    <t>5111Rendszeres személyi juttatások</t>
  </si>
  <si>
    <t xml:space="preserve">       51211Jutalom</t>
  </si>
  <si>
    <t xml:space="preserve">       51319 Egyéb sajátos juttatások (betegszabadság)</t>
  </si>
  <si>
    <t xml:space="preserve">       5141Személyhez kapcsolódó költségtérítések</t>
  </si>
  <si>
    <t xml:space="preserve">851 21 9 Háziorvosi szolgálat                                          </t>
  </si>
  <si>
    <t>851 21 9   Háziorvosi szolgálat</t>
  </si>
  <si>
    <t>Háziorvosi szolgálat  szakfeladat kiadás összesen</t>
  </si>
  <si>
    <t>546Hajtó és kenőanyag (gépkocsi,fűnyíró)</t>
  </si>
  <si>
    <t xml:space="preserve">      egyéb anyag</t>
  </si>
  <si>
    <t xml:space="preserve">         tűzoltó készülékek cseréje(2 db)tel.díjszámláló</t>
  </si>
  <si>
    <t xml:space="preserve">         rágcsálóírtás, kéményseprés</t>
  </si>
  <si>
    <r>
      <t xml:space="preserve">         </t>
    </r>
    <r>
      <rPr>
        <sz val="8"/>
        <rFont val="Arial"/>
        <family val="2"/>
      </rPr>
      <t xml:space="preserve">  Különféle adók, befizetések, késedelmi kamat</t>
    </r>
  </si>
  <si>
    <t xml:space="preserve">         üzemorvos, egyéb</t>
  </si>
  <si>
    <t>51312Jubileumi jutalom 2 fő</t>
  </si>
  <si>
    <t xml:space="preserve">        matematika, környezetismeret</t>
  </si>
  <si>
    <t xml:space="preserve">      Fektetők vászoncseréje</t>
  </si>
  <si>
    <t>dec 31-ig alap                   365.699 x 12 hó                   4.388.388</t>
  </si>
  <si>
    <t>további szakképzettség         8.548 x 12 hó                     102.576</t>
  </si>
  <si>
    <t>induló alapilletmény             428.847</t>
  </si>
  <si>
    <t>Éves alapilletmény össz.     428.847                               5.146.164</t>
  </si>
  <si>
    <t>13. havi  illetmény                                                               327.000</t>
  </si>
  <si>
    <t xml:space="preserve">    Éves illetmény                                                             5.473.164</t>
  </si>
  <si>
    <t xml:space="preserve"> vezetői pótlék                       39.200 x 12 hó                     470.400</t>
  </si>
  <si>
    <t>jan. 1. emelés                         4.900 x   11 hó                      53.900</t>
  </si>
  <si>
    <t>összesen                             44.100                                   524.300</t>
  </si>
  <si>
    <t>EMELÉS NEM JAVASOLT!</t>
  </si>
  <si>
    <t xml:space="preserve">      52215 Állományba nem tartozók egyéb juttatásai</t>
  </si>
  <si>
    <t>533.Egészségügyi hozzájárulás  2 fő x 1.950 x 12 hó</t>
  </si>
  <si>
    <t xml:space="preserve">                       úti átalány (20.000 x 12 hó = 240.000)</t>
  </si>
  <si>
    <t xml:space="preserve">       (7.726.000 bér:  x 29% = 2.240.000 )</t>
  </si>
  <si>
    <t xml:space="preserve">       (7.726.000 bér:  x 3% = 231.000)</t>
  </si>
  <si>
    <t>dec.31 havi alapilletmény                84.075 x 12 hó        1.008.900</t>
  </si>
  <si>
    <t>további szakképesítés                      4.200 x  12 hó            50.400</t>
  </si>
  <si>
    <t>2006.dec 31 alapilletmény                97.375</t>
  </si>
  <si>
    <t>Éves illetmény összesen               97.375 x 12 hó =      1.168.500</t>
  </si>
  <si>
    <t>13.havi illetmény                                                                  91.000</t>
  </si>
  <si>
    <t xml:space="preserve">  Éves bér összesen                                                      1.262.500</t>
  </si>
  <si>
    <t xml:space="preserve">             51414Étkezési hozzájárulás 1 fő x 5.000 x 12 hó</t>
  </si>
  <si>
    <t xml:space="preserve">       (1.287.000 bér:  x 29% = 373.000)</t>
  </si>
  <si>
    <t xml:space="preserve">       (1.287.000 bér:  x 3% = 38.000)</t>
  </si>
  <si>
    <t>533.Egészségügyi hozzájárulás 1fő x 1.950 x 12 hó</t>
  </si>
  <si>
    <t xml:space="preserve">       beiratkozási díj, Internet klub tagdíj, számítógép használat,   késedelmi kamat, posta ktg. Megtérítése</t>
  </si>
  <si>
    <t xml:space="preserve">                        - 1fő x 6.550 x 3 alkalom</t>
  </si>
  <si>
    <t xml:space="preserve">     - nagyterem felújítása 744.000</t>
  </si>
  <si>
    <t>eredeti előirányzat nov. 01-től</t>
  </si>
  <si>
    <t xml:space="preserve">                 - asszisztens 5% = 14.600</t>
  </si>
  <si>
    <t xml:space="preserve">                 - orvos 10% = 34.000</t>
  </si>
  <si>
    <t xml:space="preserve">       - 1 fő 6 órás x 1.462 x 12 hó = 17.544</t>
  </si>
  <si>
    <t xml:space="preserve">       - 4 fő 8 órás x 1.950 x 12 hó = 93.600</t>
  </si>
  <si>
    <t xml:space="preserve">       - 2 fő 4 órás x 975 x 12 hó = 23.400</t>
  </si>
  <si>
    <t xml:space="preserve">       tisztítószer</t>
  </si>
  <si>
    <t xml:space="preserve">       egyéb anyag</t>
  </si>
  <si>
    <t xml:space="preserve">        - vérnyomásmérő, fülészeti műszer, kézi műszerek</t>
  </si>
  <si>
    <t xml:space="preserve">      - orvosi nyomtatványok 152.000</t>
  </si>
  <si>
    <t xml:space="preserve">      - irodaszer 95.000</t>
  </si>
  <si>
    <t xml:space="preserve">      - festékpartonok nyomtatóba 123.000</t>
  </si>
  <si>
    <t xml:space="preserve">         minőségi keresetkiegészítés összesen ( jan.1-től dec. 31-ig 5250,- Ft/hó/fő)</t>
  </si>
  <si>
    <t>91211Alaptevékenységgel összefüggő egyéb bevétel</t>
  </si>
  <si>
    <t xml:space="preserve">         műsorok, rendezvények bevétele</t>
  </si>
  <si>
    <t xml:space="preserve">         egyéb kulturális szolgáltatások</t>
  </si>
  <si>
    <t>91311Bérleti és lízing bevételek</t>
  </si>
  <si>
    <t xml:space="preserve">         helyiség bérleti díj</t>
  </si>
  <si>
    <t xml:space="preserve">         presszó bérleti díj</t>
  </si>
  <si>
    <t xml:space="preserve">       51111.Éves alapilletmény összesen</t>
  </si>
  <si>
    <t xml:space="preserve">       5141Személyekhez kapcsolódó költségtérítés</t>
  </si>
  <si>
    <t xml:space="preserve">              51419Egyéb költségtérítés</t>
  </si>
  <si>
    <t>2006.12.31. várható</t>
  </si>
  <si>
    <t xml:space="preserve"> 2007.évi</t>
  </si>
  <si>
    <t xml:space="preserve">2007. évi </t>
  </si>
  <si>
    <t xml:space="preserve">        +  további szakképre eső bérfejlesztés                900</t>
  </si>
  <si>
    <t xml:space="preserve">        + soros béremelés 9 fő                                    38.400</t>
  </si>
  <si>
    <t xml:space="preserve">        + bérfejlesztés ápr.1-től 18 fő                          60.400</t>
  </si>
  <si>
    <t>Alapilletmény összesen április 1-től Ft/hó           2.507.700</t>
  </si>
  <si>
    <t>Alapilletmények éves kihatása</t>
  </si>
  <si>
    <t>alapbér 2.408.000 x 12 hó                                28.896.000</t>
  </si>
  <si>
    <t>változások: soros béremelés 38.400 x 11 hó       422.400</t>
  </si>
  <si>
    <t xml:space="preserve">                   ápr. 1-től bérfejl. 60.400 x 8 hó          483.200</t>
  </si>
  <si>
    <t>Éves alapilletmény összesen                           29.801.600</t>
  </si>
  <si>
    <t>Egyhavi soron kívüli juttatás (13.havi)                2.410.000</t>
  </si>
  <si>
    <r>
      <t xml:space="preserve">Éves alapilletmény összesen  </t>
    </r>
    <r>
      <rPr>
        <sz val="8"/>
        <rFont val="Arial"/>
        <family val="0"/>
      </rPr>
      <t xml:space="preserve">                        32.211.600</t>
    </r>
  </si>
  <si>
    <t>1 fő vez. helyettes /pótlékalap 130 %/                     24.600</t>
  </si>
  <si>
    <t>1 fő vezetői pótlék /pótlékalap 230%/                      43.500</t>
  </si>
  <si>
    <t>1 fő logopédoao pótlék /ill. alap 18 %-a/                    3.300</t>
  </si>
  <si>
    <t>2005.évi pótlékok /Ft/hó/                                          71.400</t>
  </si>
  <si>
    <t>2006.április 1-től /pótlékalap 19.600 Ft/</t>
  </si>
  <si>
    <t xml:space="preserve">        1 fő vezetői pótlék                                           45.100</t>
  </si>
  <si>
    <t xml:space="preserve">        1 fő vez. Helyettes                                          25.500</t>
  </si>
  <si>
    <t xml:space="preserve">        1 fő logopédus                                                  3.500</t>
  </si>
  <si>
    <t>emelés összesen: 2.700 Ft/hó                                74.100</t>
  </si>
  <si>
    <t>Pótlékok éves kihatása</t>
  </si>
  <si>
    <t xml:space="preserve">       induló pótlékok 71.400 x 12 hó                       856.800</t>
  </si>
  <si>
    <t>Éves pótlék összesen                                           878.400</t>
  </si>
  <si>
    <t xml:space="preserve">      2006.ápriistóll pótlék vált. 2700 x 8 hó              21.600</t>
  </si>
  <si>
    <t xml:space="preserve">                  4.500,-Ft/hó x 18 fő x 12 hó</t>
  </si>
  <si>
    <r>
      <t xml:space="preserve">532.Munkaadói járulék 3 </t>
    </r>
    <r>
      <rPr>
        <strike/>
        <sz val="8"/>
        <rFont val="Arial"/>
        <family val="2"/>
      </rPr>
      <t>%</t>
    </r>
  </si>
  <si>
    <t>533.Eü hozzájárulás 1950 Ft x 11 hó x 18 fő</t>
  </si>
  <si>
    <t xml:space="preserve">      Fejlesztő pedagógiai szakmai eszközök, játékok</t>
  </si>
  <si>
    <t>548Munkaruha,védőruha</t>
  </si>
  <si>
    <t>51.Személyi juttatások</t>
  </si>
  <si>
    <t xml:space="preserve">               51411Ruházati költségtérítés  1 fő</t>
  </si>
  <si>
    <t>53.Munkaadókat terhelő járulékok</t>
  </si>
  <si>
    <t>531Társadalombiztosítási járulék 29 %</t>
  </si>
  <si>
    <t>533Táppénz hozzájárulás</t>
  </si>
  <si>
    <t>53.Munkaadókat terhelő járulékok összesen</t>
  </si>
  <si>
    <t>54-56.Dologi kiadások</t>
  </si>
  <si>
    <t>542Gyógyszer,vegyszer</t>
  </si>
  <si>
    <t>543Irodaszer, nyomtatvány</t>
  </si>
  <si>
    <t>547Szakmai anyagok és kisértékű tárgyi eszközök</t>
  </si>
  <si>
    <t xml:space="preserve">      textília(törölköző,asztalterítők)</t>
  </si>
  <si>
    <t xml:space="preserve">      poharak,tányérok,tálalóedények,ételmintás üveg</t>
  </si>
  <si>
    <t>549Egyéb anyagok</t>
  </si>
  <si>
    <t xml:space="preserve">      tisztítószer</t>
  </si>
  <si>
    <t>54.Készletbeszerzés összesen</t>
  </si>
  <si>
    <t>551Kommunikációs szolgáltatások (telefon)</t>
  </si>
  <si>
    <t>55214Gázenergia szolgáltatás díja</t>
  </si>
  <si>
    <t xml:space="preserve">         továbbképzések, saját erős (vezetői képzés, eseti képzések)</t>
  </si>
  <si>
    <t>5141Személyhez kapcsolódó költségtéítések</t>
  </si>
  <si>
    <t xml:space="preserve">        51411Ruházati költségtérítés (30.000,-Ft/fő)</t>
  </si>
  <si>
    <t xml:space="preserve">        51419Egyéb költségtérítés </t>
  </si>
  <si>
    <t xml:space="preserve">       51219 Egyéb munkavégzéshez kapcsolódó juttatás</t>
  </si>
  <si>
    <t xml:space="preserve">                  adómentesen adható vásárlási utalvány</t>
  </si>
  <si>
    <t>5221 Állományba nem tartozók juttatása</t>
  </si>
  <si>
    <t>OEP támogatás összesen:                                15.096 eFt</t>
  </si>
  <si>
    <t>OEP támogatás összesen:                                     5.830 eFt</t>
  </si>
  <si>
    <t xml:space="preserve">                     - sterilizáló                                             250.000</t>
  </si>
  <si>
    <t xml:space="preserve">56-57 egyéb dologi kiadások összesen </t>
  </si>
  <si>
    <t>Egészségügyi központ összesen:</t>
  </si>
  <si>
    <t>Intézményi bevételek összesen:</t>
  </si>
  <si>
    <t xml:space="preserve">       (bér: 4.731.000 x 29% = 1.371.990)</t>
  </si>
  <si>
    <t xml:space="preserve">       (telefonhasználat: 26.000 x 29% = 8.000)   </t>
  </si>
  <si>
    <t xml:space="preserve">       (bér: 4.731.000 x 3% = 141.930)</t>
  </si>
  <si>
    <t>(telefonhasználat: 26.000 x 3% = 780)</t>
  </si>
  <si>
    <t>57211Munkáltató által fizetett személyi jövedelem adó 54% (telefonadóalap 68.000-20.000(magán) = 48.000 x 54% = 25.920)</t>
  </si>
  <si>
    <t xml:space="preserve">       (telefonhasználat: 48.000 x 29% = 13.920)   </t>
  </si>
  <si>
    <t xml:space="preserve">       (telefonhasználat: 48.000 x 3% = 1.440)</t>
  </si>
  <si>
    <t xml:space="preserve">       (bér: 12.187.000 x 29% = 3.534.000)</t>
  </si>
  <si>
    <t xml:space="preserve">       (bér: 12.187.000 x 3% = 365.610)</t>
  </si>
  <si>
    <t xml:space="preserve">91212 Szolgáltatások ellenértékének bevétele </t>
  </si>
  <si>
    <t xml:space="preserve">   - vezetői engedélyek</t>
  </si>
  <si>
    <t>Vizitdíj:</t>
  </si>
  <si>
    <t xml:space="preserve">       I. körzet (előző évi statisztika alapján) korosztály/alkalom</t>
  </si>
  <si>
    <t xml:space="preserve">            - 18-19 évesek           98 alkalom</t>
  </si>
  <si>
    <t xml:space="preserve">            - 19-24 évesek         473 alkalom</t>
  </si>
  <si>
    <t xml:space="preserve">            - 25-34 évesek      1.249 alkalom   </t>
  </si>
  <si>
    <t xml:space="preserve">            - 35-44 évesek      1.117 alkalom</t>
  </si>
  <si>
    <t xml:space="preserve">            - 45-54 évesek      1.993 alkalom </t>
  </si>
  <si>
    <t xml:space="preserve">         összesen: 1.820 alkalom x 300Ft = 546.000</t>
  </si>
  <si>
    <t xml:space="preserve">            - 55-64 évesek      2.377 alkalom</t>
  </si>
  <si>
    <t xml:space="preserve">            - 65-74 évesek      2.487 alkalom     </t>
  </si>
  <si>
    <t xml:space="preserve">            - 75 év felettiek     2.027 alkalom</t>
  </si>
  <si>
    <t xml:space="preserve">         öszesen: 3.110 alkalom : 2 x 300Ft = 466.500</t>
  </si>
  <si>
    <t xml:space="preserve">         összesen: 6.891 alkalom : 3 x 300Ft = 689.100</t>
  </si>
  <si>
    <t xml:space="preserve">       II. körzet (előző évi statisztika alapján) korosztály/alkalom</t>
  </si>
  <si>
    <t xml:space="preserve">            - 18-19 évesek         110 alkalom</t>
  </si>
  <si>
    <t xml:space="preserve">            - 19-24 évesek         671 alkalom</t>
  </si>
  <si>
    <t xml:space="preserve">            - 25-34 évesek      1.502 alkalom   </t>
  </si>
  <si>
    <t xml:space="preserve">         összesen: 2.283 alkalom x 300Ft = 648.900</t>
  </si>
  <si>
    <t xml:space="preserve">            - 35-44 évesek      1.285 alkalom</t>
  </si>
  <si>
    <t xml:space="preserve">            - 45-54 évesek      2.355 alkalom </t>
  </si>
  <si>
    <t xml:space="preserve">         öszesen: 3.640 alkalom : 2 x 300Ft = 546.000</t>
  </si>
  <si>
    <t xml:space="preserve">            - 55-64 évesek      2.497 alkalom</t>
  </si>
  <si>
    <t xml:space="preserve">            - 65-74 évesek      2.233 alkalom     </t>
  </si>
  <si>
    <t xml:space="preserve">            - 75 év felettiek      1.746 alkalom</t>
  </si>
  <si>
    <t xml:space="preserve">                         - telefondíj (magán)</t>
  </si>
  <si>
    <t xml:space="preserve"> 2005-ben:40.000/hó, 2006-ban:55.000/hó, 2007-ben:60.000/hó</t>
  </si>
  <si>
    <t xml:space="preserve"> 2005-ben:20.000/hó,2006-ban:25.000/hó,2007-ben:40.000/hó</t>
  </si>
  <si>
    <t xml:space="preserve"> 2005-ben:57.000/hó,2006-ban:57.000/hó,2007-ben:40.000/hó</t>
  </si>
  <si>
    <t xml:space="preserve">                  úti általány (tánccsoport koreográfus, női kar vezető) </t>
  </si>
  <si>
    <t xml:space="preserve">                   2006-ban:20.000/hó, 2007-ben:20.000/hó</t>
  </si>
  <si>
    <t xml:space="preserve">                   2006-ban:10.000/hó, 2007-ben:10.000/hó</t>
  </si>
  <si>
    <t xml:space="preserve">                   2006-ban:0/hó, 2007-ben:5.000/hó</t>
  </si>
  <si>
    <t xml:space="preserve">              - fedezet az üres kisegítői státusz!</t>
  </si>
  <si>
    <r>
      <t>kulturális szolgáltatás</t>
    </r>
    <r>
      <rPr>
        <sz val="8"/>
        <rFont val="Arial"/>
        <family val="2"/>
      </rPr>
      <t xml:space="preserve"> (csoportvezetők számlát adnak)      2005. évben 800.000, 2006-ban 800.000, 2007-ben:1.170.000                                               </t>
    </r>
  </si>
  <si>
    <t xml:space="preserve">                     (fedezet az üres kisegítői státusz)</t>
  </si>
  <si>
    <t xml:space="preserve">                                2006-ban:54.000/hó, 2007-ben:54.000/hó</t>
  </si>
  <si>
    <t xml:space="preserve">                                2006-ban:25.000/hó, 2007-ben:25.000/hó</t>
  </si>
  <si>
    <t xml:space="preserve">                                2006-ban:10.000/hó, 2007-ben:15.000/hó</t>
  </si>
  <si>
    <t xml:space="preserve">                                2006-ban:15.000/hó, 2007-ben:30.000/hó</t>
  </si>
  <si>
    <t xml:space="preserve">                                2006. évi költség: 200.000</t>
  </si>
  <si>
    <t>Tevékenységhez közvetlenül kapcsolódó normatívák összesen:                  4.298 eFt    2006. évben:                                  4.419 eFt</t>
  </si>
  <si>
    <t>Művelődési Központ és Könyvtár összesen:</t>
  </si>
  <si>
    <t xml:space="preserve">         összesen: 6.476 alkalom : 3 x 300Ft = 647.700</t>
  </si>
  <si>
    <t>534 Táppénz hozzájárulás</t>
  </si>
  <si>
    <t xml:space="preserve">                  banki költségtérítés (2.000,-Ft/fő x 18 fő)</t>
  </si>
  <si>
    <t xml:space="preserve">53.Munkaadókat terhelő járulékok </t>
  </si>
  <si>
    <t xml:space="preserve"> 531Társadalombiztosítási járulék 29 %</t>
  </si>
  <si>
    <t>53.Járulékok összesen</t>
  </si>
  <si>
    <t>54-56Dologi kiadások</t>
  </si>
  <si>
    <t>55.Szolgáltatások összesen</t>
  </si>
  <si>
    <t>542Gyógyszer,vegyszer (mentőláda feltöltés)</t>
  </si>
  <si>
    <t xml:space="preserve">     feladatlapok,fénymásolás, fénymásolóba festékpatron</t>
  </si>
  <si>
    <t xml:space="preserve">     intézményi szinten naplók, nyomtatványok</t>
  </si>
  <si>
    <t>544Könyv, folyóirat beszerzés</t>
  </si>
  <si>
    <t xml:space="preserve">     54411 Könyv (szakmai jellegű)</t>
  </si>
  <si>
    <t xml:space="preserve">     54412 Folyóirat (szakmai jellegű)</t>
  </si>
  <si>
    <t>547Szakmai anyagok és kisértékű tárgyi eszközök (Foglalkozási eszközök)</t>
  </si>
  <si>
    <t xml:space="preserve">      Szakmai anyag (rajzlap,ceruza,zsírkréta,karton)</t>
  </si>
  <si>
    <t>549Szakmai eszközök karbantartási anyagai</t>
  </si>
  <si>
    <t xml:space="preserve">       91312 Szellemi és anyagi infrastuktúra magáncélú igénybevét. Térítés</t>
  </si>
  <si>
    <t>801115 Óvodai nevelés szakfeladat</t>
  </si>
  <si>
    <t xml:space="preserve">Felhalmozási összesen </t>
  </si>
  <si>
    <t>tartalék:</t>
  </si>
  <si>
    <t>OEP támogatás összesen:  20.926 eFt</t>
  </si>
  <si>
    <t xml:space="preserve">                     - komplett számítógép nyomtatóval       250.000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</si>
</sst>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trike/>
      <sz val="8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/>
    </xf>
    <xf numFmtId="0" fontId="5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6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3"/>
  <sheetViews>
    <sheetView workbookViewId="0" topLeftCell="A156">
      <selection activeCell="H159" sqref="H159"/>
    </sheetView>
  </sheetViews>
  <sheetFormatPr defaultColWidth="9.140625" defaultRowHeight="12.75"/>
  <cols>
    <col min="1" max="1" width="41.57421875" style="0" customWidth="1"/>
    <col min="2" max="2" width="8.421875" style="0" customWidth="1"/>
    <col min="3" max="3" width="8.7109375" style="0" customWidth="1"/>
    <col min="4" max="4" width="7.8515625" style="0" customWidth="1"/>
    <col min="5" max="5" width="8.8515625" style="0" customWidth="1"/>
    <col min="6" max="6" width="9.7109375" style="0" customWidth="1"/>
  </cols>
  <sheetData>
    <row r="1" spans="1:6" ht="31.5">
      <c r="A1" s="25" t="s">
        <v>350</v>
      </c>
      <c r="B1" s="13" t="s">
        <v>315</v>
      </c>
      <c r="C1" s="9" t="s">
        <v>340</v>
      </c>
      <c r="D1" s="13" t="s">
        <v>468</v>
      </c>
      <c r="E1" s="13" t="s">
        <v>319</v>
      </c>
      <c r="F1" s="14" t="s">
        <v>469</v>
      </c>
    </row>
    <row r="2" spans="1:6" ht="27" customHeight="1">
      <c r="A2" s="17"/>
      <c r="B2" s="13" t="s">
        <v>314</v>
      </c>
      <c r="C2" s="13" t="s">
        <v>252</v>
      </c>
      <c r="D2" s="13" t="s">
        <v>229</v>
      </c>
      <c r="E2" s="19" t="s">
        <v>320</v>
      </c>
      <c r="F2" s="20" t="s">
        <v>316</v>
      </c>
    </row>
    <row r="3" spans="1:6" ht="22.5">
      <c r="A3" s="18" t="s">
        <v>73</v>
      </c>
      <c r="B3" s="17"/>
      <c r="C3" s="17"/>
      <c r="D3" s="17"/>
      <c r="E3" s="17"/>
      <c r="F3" s="17"/>
    </row>
    <row r="4" spans="1:6" ht="18.75" customHeight="1">
      <c r="A4" s="30" t="s">
        <v>351</v>
      </c>
      <c r="B4" s="17"/>
      <c r="C4" s="17"/>
      <c r="D4" s="17"/>
      <c r="E4" s="17"/>
      <c r="F4" s="17"/>
    </row>
    <row r="5" spans="1:6" ht="12.75">
      <c r="A5" s="17" t="s">
        <v>384</v>
      </c>
      <c r="B5" s="17"/>
      <c r="C5" s="17"/>
      <c r="D5" s="17"/>
      <c r="E5" s="17"/>
      <c r="F5" s="17"/>
    </row>
    <row r="6" spans="1:6" ht="12.75">
      <c r="A6" s="17" t="s">
        <v>385</v>
      </c>
      <c r="B6" s="17"/>
      <c r="C6" s="17"/>
      <c r="D6" s="17"/>
      <c r="E6" s="17"/>
      <c r="F6" s="17"/>
    </row>
    <row r="7" spans="1:6" ht="12.75">
      <c r="A7" s="17" t="s">
        <v>386</v>
      </c>
      <c r="B7" s="21">
        <v>2722</v>
      </c>
      <c r="C7" s="17">
        <v>2429</v>
      </c>
      <c r="D7" s="21">
        <v>3160</v>
      </c>
      <c r="E7" s="17"/>
      <c r="F7" s="21"/>
    </row>
    <row r="8" spans="1:6" ht="12.75">
      <c r="A8" s="17" t="s">
        <v>103</v>
      </c>
      <c r="B8" s="21"/>
      <c r="C8" s="17"/>
      <c r="D8" s="21"/>
      <c r="E8" s="17"/>
      <c r="F8" s="21"/>
    </row>
    <row r="9" spans="1:6" ht="12.75">
      <c r="A9" s="17" t="s">
        <v>104</v>
      </c>
      <c r="B9" s="21"/>
      <c r="C9" s="17"/>
      <c r="D9" s="21"/>
      <c r="E9" s="17"/>
      <c r="F9" s="21"/>
    </row>
    <row r="10" spans="1:6" ht="12.75">
      <c r="A10" s="17" t="s">
        <v>105</v>
      </c>
      <c r="B10" s="21"/>
      <c r="C10" s="17"/>
      <c r="D10" s="21"/>
      <c r="E10" s="17"/>
      <c r="F10" s="21"/>
    </row>
    <row r="11" spans="1:6" ht="12.75">
      <c r="A11" s="17" t="s">
        <v>106</v>
      </c>
      <c r="B11" s="21"/>
      <c r="C11" s="17"/>
      <c r="D11" s="21"/>
      <c r="E11" s="17"/>
      <c r="F11" s="21"/>
    </row>
    <row r="12" spans="1:6" ht="12.75">
      <c r="A12" s="17" t="s">
        <v>109</v>
      </c>
      <c r="B12" s="21"/>
      <c r="C12" s="17"/>
      <c r="D12" s="21"/>
      <c r="E12" s="17"/>
      <c r="F12" s="21"/>
    </row>
    <row r="13" spans="1:6" ht="12.75">
      <c r="A13" s="17" t="s">
        <v>107</v>
      </c>
      <c r="B13" s="21"/>
      <c r="C13" s="17"/>
      <c r="D13" s="21"/>
      <c r="E13" s="17"/>
      <c r="F13" s="21"/>
    </row>
    <row r="14" spans="1:6" ht="12.75">
      <c r="A14" s="17" t="s">
        <v>108</v>
      </c>
      <c r="B14" s="21"/>
      <c r="C14" s="17"/>
      <c r="D14" s="21"/>
      <c r="E14" s="17"/>
      <c r="F14" s="21"/>
    </row>
    <row r="15" spans="1:6" ht="12.75">
      <c r="A15" s="17" t="s">
        <v>110</v>
      </c>
      <c r="B15" s="21"/>
      <c r="C15" s="17"/>
      <c r="D15" s="21"/>
      <c r="E15" s="17"/>
      <c r="F15" s="21"/>
    </row>
    <row r="16" spans="1:6" ht="12.75">
      <c r="A16" s="17" t="s">
        <v>111</v>
      </c>
      <c r="B16" s="21"/>
      <c r="C16" s="17"/>
      <c r="D16" s="21"/>
      <c r="E16" s="17"/>
      <c r="F16" s="21"/>
    </row>
    <row r="17" spans="1:6" ht="12.75">
      <c r="A17" s="17" t="s">
        <v>112</v>
      </c>
      <c r="B17" s="21"/>
      <c r="C17" s="17"/>
      <c r="D17" s="21"/>
      <c r="E17" s="17"/>
      <c r="F17" s="21"/>
    </row>
    <row r="18" spans="1:6" ht="15" customHeight="1">
      <c r="A18" s="17" t="s">
        <v>113</v>
      </c>
      <c r="B18" s="21"/>
      <c r="C18" s="17"/>
      <c r="D18" s="21"/>
      <c r="E18" s="17"/>
      <c r="F18" s="21"/>
    </row>
    <row r="19" spans="1:6" ht="12.75">
      <c r="A19" s="17" t="s">
        <v>114</v>
      </c>
      <c r="B19" s="21"/>
      <c r="C19" s="17"/>
      <c r="D19" s="21"/>
      <c r="E19" s="17"/>
      <c r="F19" s="21"/>
    </row>
    <row r="20" spans="1:6" ht="12.75" customHeight="1">
      <c r="A20" s="17" t="s">
        <v>115</v>
      </c>
      <c r="B20" s="21"/>
      <c r="C20" s="17"/>
      <c r="D20" s="21"/>
      <c r="E20" s="17"/>
      <c r="F20" s="21"/>
    </row>
    <row r="21" spans="1:6" ht="15" customHeight="1">
      <c r="A21" s="17" t="s">
        <v>116</v>
      </c>
      <c r="B21" s="21"/>
      <c r="C21" s="17"/>
      <c r="D21" s="21"/>
      <c r="E21" s="17"/>
      <c r="F21" s="21"/>
    </row>
    <row r="22" spans="1:6" ht="15" customHeight="1">
      <c r="A22" s="17" t="s">
        <v>117</v>
      </c>
      <c r="B22" s="21"/>
      <c r="C22" s="17"/>
      <c r="D22" s="21"/>
      <c r="E22" s="17"/>
      <c r="F22" s="21"/>
    </row>
    <row r="23" spans="1:6" ht="13.5" customHeight="1">
      <c r="A23" s="17" t="s">
        <v>118</v>
      </c>
      <c r="B23" s="21"/>
      <c r="C23" s="17"/>
      <c r="D23" s="21"/>
      <c r="E23" s="17"/>
      <c r="F23" s="21"/>
    </row>
    <row r="24" spans="1:6" ht="15" customHeight="1">
      <c r="A24" s="17" t="s">
        <v>119</v>
      </c>
      <c r="B24" s="21"/>
      <c r="C24" s="17"/>
      <c r="D24" s="21"/>
      <c r="E24" s="17"/>
      <c r="F24" s="21"/>
    </row>
    <row r="25" spans="1:6" ht="15" customHeight="1">
      <c r="A25" s="17"/>
      <c r="B25" s="21"/>
      <c r="C25" s="17"/>
      <c r="D25" s="21"/>
      <c r="E25" s="17"/>
      <c r="F25" s="21"/>
    </row>
    <row r="26" spans="1:6" ht="15" customHeight="1">
      <c r="A26" s="23" t="s">
        <v>387</v>
      </c>
      <c r="B26" s="21"/>
      <c r="C26" s="17"/>
      <c r="D26" s="21"/>
      <c r="E26" s="17"/>
      <c r="F26" s="21"/>
    </row>
    <row r="27" spans="1:6" ht="15" customHeight="1">
      <c r="A27" s="23" t="s">
        <v>120</v>
      </c>
      <c r="B27" s="21"/>
      <c r="C27" s="17"/>
      <c r="D27" s="21"/>
      <c r="E27" s="17"/>
      <c r="F27" s="21"/>
    </row>
    <row r="28" spans="1:6" ht="12.75">
      <c r="A28" s="17" t="s">
        <v>388</v>
      </c>
      <c r="B28" s="21">
        <v>408</v>
      </c>
      <c r="C28" s="17">
        <v>410</v>
      </c>
      <c r="D28" s="21">
        <v>632</v>
      </c>
      <c r="E28" s="17"/>
      <c r="F28" s="21"/>
    </row>
    <row r="29" spans="1:6" ht="12.75">
      <c r="A29" s="18" t="s">
        <v>20</v>
      </c>
      <c r="B29" s="22">
        <f>SUM(B7:B28)</f>
        <v>3130</v>
      </c>
      <c r="C29" s="22">
        <f>SUM(C7:C28)</f>
        <v>2839</v>
      </c>
      <c r="D29" s="22">
        <f>SUM(D7:D28)</f>
        <v>3792</v>
      </c>
      <c r="E29" s="22">
        <f>SUM(E7:E28)</f>
        <v>0</v>
      </c>
      <c r="F29" s="22">
        <f>SUM(F7:F28)</f>
        <v>0</v>
      </c>
    </row>
    <row r="30" spans="1:6" ht="12.75">
      <c r="A30" s="18"/>
      <c r="B30" s="17"/>
      <c r="C30" s="17"/>
      <c r="D30" s="17"/>
      <c r="E30" s="17"/>
      <c r="F30" s="17"/>
    </row>
    <row r="31" spans="1:6" ht="22.5">
      <c r="A31" s="18" t="s">
        <v>74</v>
      </c>
      <c r="B31" s="17"/>
      <c r="C31" s="17"/>
      <c r="D31" s="17"/>
      <c r="E31" s="17"/>
      <c r="F31" s="17"/>
    </row>
    <row r="32" spans="1:6" ht="12.75">
      <c r="A32" s="18" t="s">
        <v>396</v>
      </c>
      <c r="B32" s="17"/>
      <c r="C32" s="17"/>
      <c r="D32" s="17"/>
      <c r="E32" s="17"/>
      <c r="F32" s="17"/>
    </row>
    <row r="33" spans="1:6" ht="12.75">
      <c r="A33" s="17" t="s">
        <v>389</v>
      </c>
      <c r="B33" s="17"/>
      <c r="C33" s="17"/>
      <c r="D33" s="17"/>
      <c r="E33" s="17"/>
      <c r="F33" s="17"/>
    </row>
    <row r="34" spans="1:6" ht="12.75">
      <c r="A34" s="17" t="s">
        <v>390</v>
      </c>
      <c r="B34" s="17"/>
      <c r="C34" s="17">
        <v>6377</v>
      </c>
      <c r="D34" s="17"/>
      <c r="E34" s="17"/>
      <c r="F34" s="17"/>
    </row>
    <row r="35" spans="1:6" ht="12.75">
      <c r="A35" s="17" t="s">
        <v>398</v>
      </c>
      <c r="B35" s="17">
        <v>1676</v>
      </c>
      <c r="C35" s="17"/>
      <c r="D35" s="17"/>
      <c r="E35" s="17"/>
      <c r="F35" s="17"/>
    </row>
    <row r="36" spans="1:6" ht="12.75">
      <c r="A36" s="17" t="s">
        <v>121</v>
      </c>
      <c r="B36" s="17"/>
      <c r="C36" s="17"/>
      <c r="D36" s="17"/>
      <c r="E36" s="17"/>
      <c r="F36" s="17"/>
    </row>
    <row r="37" spans="1:6" ht="12.75">
      <c r="A37" s="17" t="s">
        <v>122</v>
      </c>
      <c r="B37" s="17"/>
      <c r="C37" s="17"/>
      <c r="D37" s="17"/>
      <c r="E37" s="17"/>
      <c r="F37" s="17"/>
    </row>
    <row r="38" spans="1:6" ht="12.75">
      <c r="A38" s="17" t="s">
        <v>123</v>
      </c>
      <c r="B38" s="17"/>
      <c r="C38" s="17"/>
      <c r="D38" s="17"/>
      <c r="E38" s="17"/>
      <c r="F38" s="17"/>
    </row>
    <row r="39" spans="1:6" ht="15" customHeight="1">
      <c r="A39" s="17" t="s">
        <v>124</v>
      </c>
      <c r="B39" s="17"/>
      <c r="C39" s="17"/>
      <c r="D39" s="17"/>
      <c r="E39" s="17"/>
      <c r="F39" s="17"/>
    </row>
    <row r="40" spans="1:6" ht="15" customHeight="1">
      <c r="A40" s="17" t="s">
        <v>125</v>
      </c>
      <c r="B40" s="17"/>
      <c r="C40" s="17"/>
      <c r="D40" s="17"/>
      <c r="E40" s="17"/>
      <c r="F40" s="17"/>
    </row>
    <row r="41" spans="1:6" ht="12.75">
      <c r="A41" s="17" t="s">
        <v>399</v>
      </c>
      <c r="B41" s="17">
        <v>4214</v>
      </c>
      <c r="C41" s="17"/>
      <c r="D41" s="17"/>
      <c r="E41" s="17"/>
      <c r="F41" s="17"/>
    </row>
    <row r="42" spans="1:6" ht="15" customHeight="1">
      <c r="A42" s="17" t="s">
        <v>126</v>
      </c>
      <c r="B42" s="17"/>
      <c r="C42" s="17"/>
      <c r="D42" s="17"/>
      <c r="E42" s="17"/>
      <c r="F42" s="17"/>
    </row>
    <row r="43" spans="1:6" ht="15" customHeight="1">
      <c r="A43" s="17" t="s">
        <v>127</v>
      </c>
      <c r="B43" s="17"/>
      <c r="C43" s="17"/>
      <c r="D43" s="17"/>
      <c r="E43" s="17"/>
      <c r="F43" s="17"/>
    </row>
    <row r="44" spans="1:6" ht="15.75" customHeight="1">
      <c r="A44" s="17" t="s">
        <v>128</v>
      </c>
      <c r="B44" s="17"/>
      <c r="C44" s="17"/>
      <c r="D44" s="17">
        <v>7512</v>
      </c>
      <c r="E44" s="17"/>
      <c r="F44" s="17"/>
    </row>
    <row r="45" spans="1:6" ht="12.75">
      <c r="A45" s="17" t="s">
        <v>391</v>
      </c>
      <c r="B45" s="17"/>
      <c r="C45" s="17"/>
      <c r="D45" s="17"/>
      <c r="E45" s="17"/>
      <c r="F45" s="17"/>
    </row>
    <row r="46" spans="1:6" ht="12.75">
      <c r="A46" s="17" t="s">
        <v>392</v>
      </c>
      <c r="B46" s="17">
        <v>883</v>
      </c>
      <c r="C46" s="17">
        <v>1048</v>
      </c>
      <c r="D46" s="17"/>
      <c r="E46" s="17"/>
      <c r="F46" s="17"/>
    </row>
    <row r="47" spans="1:6" ht="15" customHeight="1">
      <c r="A47" s="17" t="s">
        <v>129</v>
      </c>
      <c r="B47" s="17"/>
      <c r="C47" s="17"/>
      <c r="D47" s="17">
        <v>1502</v>
      </c>
      <c r="E47" s="17"/>
      <c r="F47" s="17"/>
    </row>
    <row r="48" spans="1:6" ht="12.75">
      <c r="A48" s="18" t="s">
        <v>21</v>
      </c>
      <c r="B48" s="18">
        <f>SUM(B35:B46)</f>
        <v>6773</v>
      </c>
      <c r="C48" s="18">
        <f>SUM(C34:C46)</f>
        <v>7425</v>
      </c>
      <c r="D48" s="18">
        <f>SUM(D32:D47)</f>
        <v>9014</v>
      </c>
      <c r="E48" s="18">
        <f>SUM(E35:E46)</f>
        <v>0</v>
      </c>
      <c r="F48" s="18">
        <f>SUM(F35:F46)</f>
        <v>0</v>
      </c>
    </row>
    <row r="49" spans="1:6" ht="12.75">
      <c r="A49" s="18"/>
      <c r="B49" s="22"/>
      <c r="C49" s="17"/>
      <c r="D49" s="17"/>
      <c r="E49" s="17"/>
      <c r="F49" s="17"/>
    </row>
    <row r="50" spans="1:6" ht="13.5" thickBot="1">
      <c r="A50" s="33"/>
      <c r="B50" s="38"/>
      <c r="C50" s="34"/>
      <c r="D50" s="34"/>
      <c r="E50" s="34"/>
      <c r="F50" s="34"/>
    </row>
    <row r="51" spans="1:6" ht="22.5">
      <c r="A51" s="32" t="s">
        <v>27</v>
      </c>
      <c r="B51" s="35" t="s">
        <v>315</v>
      </c>
      <c r="C51" s="36" t="s">
        <v>467</v>
      </c>
      <c r="D51" s="35" t="s">
        <v>468</v>
      </c>
      <c r="E51" s="35" t="s">
        <v>319</v>
      </c>
      <c r="F51" s="37" t="s">
        <v>469</v>
      </c>
    </row>
    <row r="52" spans="1:6" ht="34.5">
      <c r="A52" s="30" t="s">
        <v>232</v>
      </c>
      <c r="B52" s="13" t="s">
        <v>314</v>
      </c>
      <c r="C52" s="13" t="s">
        <v>252</v>
      </c>
      <c r="D52" s="13" t="s">
        <v>229</v>
      </c>
      <c r="E52" s="19" t="s">
        <v>320</v>
      </c>
      <c r="F52" s="20" t="s">
        <v>316</v>
      </c>
    </row>
    <row r="53" spans="1:6" ht="12.75">
      <c r="A53" s="18" t="s">
        <v>75</v>
      </c>
      <c r="B53" s="17"/>
      <c r="C53" s="17"/>
      <c r="D53" s="17"/>
      <c r="E53" s="17"/>
      <c r="F53" s="17"/>
    </row>
    <row r="54" spans="1:6" ht="12.75">
      <c r="A54" s="18" t="s">
        <v>397</v>
      </c>
      <c r="B54" s="17"/>
      <c r="C54" s="17"/>
      <c r="D54" s="17"/>
      <c r="E54" s="17"/>
      <c r="F54" s="17"/>
    </row>
    <row r="55" spans="1:6" ht="12.75">
      <c r="A55" s="17" t="s">
        <v>384</v>
      </c>
      <c r="B55" s="17"/>
      <c r="C55" s="17"/>
      <c r="D55" s="17"/>
      <c r="E55" s="17"/>
      <c r="F55" s="17"/>
    </row>
    <row r="56" spans="1:6" ht="24.75" customHeight="1">
      <c r="A56" s="17" t="s">
        <v>393</v>
      </c>
      <c r="B56" s="17"/>
      <c r="C56" s="17"/>
      <c r="D56" s="17"/>
      <c r="E56" s="17"/>
      <c r="F56" s="17"/>
    </row>
    <row r="57" spans="1:6" ht="22.5">
      <c r="A57" s="17" t="s">
        <v>599</v>
      </c>
      <c r="B57" s="17"/>
      <c r="C57" s="17"/>
      <c r="D57" s="17"/>
      <c r="E57" s="17"/>
      <c r="F57" s="17"/>
    </row>
    <row r="58" spans="1:6" ht="12.75">
      <c r="A58" s="17" t="s">
        <v>394</v>
      </c>
      <c r="B58" s="21"/>
      <c r="C58" s="17"/>
      <c r="D58" s="21"/>
      <c r="E58" s="17"/>
      <c r="F58" s="17"/>
    </row>
    <row r="59" spans="1:6" ht="12.75">
      <c r="A59" s="17" t="s">
        <v>395</v>
      </c>
      <c r="B59" s="21"/>
      <c r="C59" s="17"/>
      <c r="D59" s="21"/>
      <c r="E59" s="17"/>
      <c r="F59" s="17"/>
    </row>
    <row r="60" spans="1:6" ht="12.75">
      <c r="A60" s="18" t="s">
        <v>22</v>
      </c>
      <c r="B60" s="22"/>
      <c r="C60" s="17"/>
      <c r="D60" s="22"/>
      <c r="E60" s="17"/>
      <c r="F60" s="17"/>
    </row>
    <row r="61" spans="1:6" ht="12.75">
      <c r="A61" s="17"/>
      <c r="B61" s="17"/>
      <c r="C61" s="17"/>
      <c r="D61" s="17"/>
      <c r="E61" s="17"/>
      <c r="F61" s="17"/>
    </row>
    <row r="62" spans="1:6" ht="22.5">
      <c r="A62" s="18" t="s">
        <v>76</v>
      </c>
      <c r="B62" s="17"/>
      <c r="C62" s="17"/>
      <c r="D62" s="17"/>
      <c r="E62" s="17" t="s">
        <v>228</v>
      </c>
      <c r="F62" s="17" t="s">
        <v>228</v>
      </c>
    </row>
    <row r="63" spans="1:6" ht="12.75">
      <c r="A63" s="18" t="s">
        <v>400</v>
      </c>
      <c r="B63" s="17"/>
      <c r="C63" s="17"/>
      <c r="D63" s="17"/>
      <c r="E63" s="17" t="s">
        <v>228</v>
      </c>
      <c r="F63" s="17"/>
    </row>
    <row r="64" spans="1:6" ht="12.75">
      <c r="A64" s="17" t="s">
        <v>401</v>
      </c>
      <c r="B64" s="17"/>
      <c r="C64" s="17"/>
      <c r="D64" s="17"/>
      <c r="E64" s="17"/>
      <c r="F64" s="17"/>
    </row>
    <row r="65" spans="1:6" ht="12.75">
      <c r="A65" s="17" t="s">
        <v>253</v>
      </c>
      <c r="B65" s="17"/>
      <c r="C65" s="17"/>
      <c r="D65" s="17"/>
      <c r="E65" s="17"/>
      <c r="F65" s="17"/>
    </row>
    <row r="66" spans="1:6" ht="15" customHeight="1">
      <c r="A66" s="17" t="s">
        <v>254</v>
      </c>
      <c r="B66" s="17">
        <v>2004</v>
      </c>
      <c r="C66" s="17">
        <v>1495</v>
      </c>
      <c r="D66" s="17">
        <v>974</v>
      </c>
      <c r="E66" s="17"/>
      <c r="F66" s="17">
        <f>D66+E66</f>
        <v>974</v>
      </c>
    </row>
    <row r="67" spans="1:6" ht="12.75">
      <c r="A67" s="17" t="s">
        <v>130</v>
      </c>
      <c r="B67" s="17"/>
      <c r="C67" s="17"/>
      <c r="D67" s="17"/>
      <c r="E67" s="17"/>
      <c r="F67" s="17"/>
    </row>
    <row r="68" spans="1:6" ht="15" customHeight="1">
      <c r="A68" s="17" t="s">
        <v>133</v>
      </c>
      <c r="B68" s="17"/>
      <c r="C68" s="17"/>
      <c r="D68" s="17"/>
      <c r="E68" s="17"/>
      <c r="F68" s="17"/>
    </row>
    <row r="69" spans="1:6" ht="15" customHeight="1">
      <c r="A69" s="17" t="s">
        <v>134</v>
      </c>
      <c r="B69" s="17"/>
      <c r="C69" s="17"/>
      <c r="D69" s="17"/>
      <c r="E69" s="17"/>
      <c r="F69" s="17"/>
    </row>
    <row r="70" spans="1:6" ht="13.5" customHeight="1">
      <c r="A70" s="17" t="s">
        <v>135</v>
      </c>
      <c r="B70" s="17"/>
      <c r="C70" s="17"/>
      <c r="D70" s="17"/>
      <c r="E70" s="17"/>
      <c r="F70" s="17"/>
    </row>
    <row r="71" spans="1:6" ht="13.5" customHeight="1">
      <c r="A71" s="17" t="s">
        <v>255</v>
      </c>
      <c r="B71" s="17"/>
      <c r="C71" s="17"/>
      <c r="D71" s="17"/>
      <c r="E71" s="17"/>
      <c r="F71" s="17"/>
    </row>
    <row r="72" spans="1:6" ht="13.5" customHeight="1">
      <c r="A72" s="17" t="s">
        <v>136</v>
      </c>
      <c r="B72" s="17"/>
      <c r="C72" s="17"/>
      <c r="D72" s="17"/>
      <c r="E72" s="17"/>
      <c r="F72" s="17"/>
    </row>
    <row r="73" spans="1:6" ht="13.5" customHeight="1">
      <c r="A73" s="17" t="s">
        <v>137</v>
      </c>
      <c r="B73" s="17"/>
      <c r="C73" s="17"/>
      <c r="D73" s="17"/>
      <c r="E73" s="17"/>
      <c r="F73" s="17"/>
    </row>
    <row r="74" spans="1:6" ht="13.5" customHeight="1">
      <c r="A74" s="5" t="s">
        <v>138</v>
      </c>
      <c r="B74" s="17"/>
      <c r="C74" s="17"/>
      <c r="D74" s="17"/>
      <c r="E74" s="17"/>
      <c r="F74" s="17"/>
    </row>
    <row r="75" spans="1:6" ht="13.5" customHeight="1">
      <c r="A75" s="17"/>
      <c r="B75" s="17"/>
      <c r="C75" s="17"/>
      <c r="D75" s="17"/>
      <c r="E75" s="17"/>
      <c r="F75" s="17"/>
    </row>
    <row r="76" spans="1:6" ht="13.5" customHeight="1">
      <c r="A76" s="17" t="s">
        <v>27</v>
      </c>
      <c r="B76" s="13" t="s">
        <v>315</v>
      </c>
      <c r="C76" s="9" t="s">
        <v>318</v>
      </c>
      <c r="D76" s="13" t="s">
        <v>468</v>
      </c>
      <c r="E76" s="13" t="s">
        <v>319</v>
      </c>
      <c r="F76" s="14" t="s">
        <v>469</v>
      </c>
    </row>
    <row r="77" spans="1:6" ht="13.5" customHeight="1">
      <c r="A77" s="18" t="s">
        <v>80</v>
      </c>
      <c r="B77" s="13" t="s">
        <v>314</v>
      </c>
      <c r="C77" s="13" t="s">
        <v>252</v>
      </c>
      <c r="D77" s="13" t="s">
        <v>229</v>
      </c>
      <c r="E77" s="19" t="s">
        <v>320</v>
      </c>
      <c r="F77" s="20" t="s">
        <v>316</v>
      </c>
    </row>
    <row r="78" spans="1:6" ht="13.5" customHeight="1">
      <c r="A78" s="17" t="s">
        <v>139</v>
      </c>
      <c r="B78" s="17"/>
      <c r="C78" s="17"/>
      <c r="D78" s="17"/>
      <c r="E78" s="17"/>
      <c r="F78" s="17"/>
    </row>
    <row r="79" spans="1:6" ht="13.5" customHeight="1">
      <c r="A79" s="17" t="s">
        <v>140</v>
      </c>
      <c r="B79" s="17"/>
      <c r="C79" s="17"/>
      <c r="D79" s="17"/>
      <c r="E79" s="17"/>
      <c r="F79" s="17"/>
    </row>
    <row r="80" spans="1:6" ht="13.5" customHeight="1">
      <c r="A80" s="17" t="s">
        <v>255</v>
      </c>
      <c r="B80" s="17"/>
      <c r="C80" s="17"/>
      <c r="D80" s="17"/>
      <c r="E80" s="17"/>
      <c r="F80" s="17"/>
    </row>
    <row r="81" spans="1:6" ht="13.5" customHeight="1">
      <c r="A81" s="17" t="s">
        <v>141</v>
      </c>
      <c r="B81" s="17"/>
      <c r="C81" s="17"/>
      <c r="D81" s="17"/>
      <c r="E81" s="17"/>
      <c r="F81" s="17"/>
    </row>
    <row r="82" spans="1:6" ht="13.5" customHeight="1">
      <c r="A82" s="17" t="s">
        <v>142</v>
      </c>
      <c r="B82" s="17"/>
      <c r="C82" s="17"/>
      <c r="D82" s="17">
        <v>888</v>
      </c>
      <c r="E82" s="17"/>
      <c r="F82" s="17"/>
    </row>
    <row r="83" spans="1:6" ht="13.5" customHeight="1">
      <c r="A83" s="17"/>
      <c r="B83" s="17"/>
      <c r="C83" s="17"/>
      <c r="D83" s="17"/>
      <c r="E83" s="17"/>
      <c r="F83" s="17"/>
    </row>
    <row r="84" spans="1:6" ht="13.5" customHeight="1">
      <c r="A84" s="17" t="s">
        <v>143</v>
      </c>
      <c r="B84" s="17"/>
      <c r="C84" s="17"/>
      <c r="D84" s="17">
        <v>155</v>
      </c>
      <c r="E84" s="17"/>
      <c r="F84" s="17"/>
    </row>
    <row r="85" spans="1:6" ht="13.5" customHeight="1">
      <c r="A85" s="7" t="s">
        <v>147</v>
      </c>
      <c r="B85" s="17"/>
      <c r="C85" s="17"/>
      <c r="D85" s="17"/>
      <c r="E85" s="17"/>
      <c r="F85" s="17"/>
    </row>
    <row r="86" spans="1:6" ht="13.5" customHeight="1">
      <c r="A86" s="17" t="s">
        <v>402</v>
      </c>
      <c r="B86" s="17">
        <v>41</v>
      </c>
      <c r="C86" s="17"/>
      <c r="D86" s="17">
        <v>37</v>
      </c>
      <c r="E86" s="17"/>
      <c r="F86" s="17"/>
    </row>
    <row r="87" spans="1:6" ht="13.5" customHeight="1">
      <c r="A87" s="17" t="s">
        <v>520</v>
      </c>
      <c r="B87" s="17"/>
      <c r="C87" s="17">
        <v>102</v>
      </c>
      <c r="D87" s="17"/>
      <c r="E87" s="17"/>
      <c r="F87" s="17"/>
    </row>
    <row r="88" spans="1:6" ht="13.5" customHeight="1">
      <c r="A88" s="17" t="s">
        <v>403</v>
      </c>
      <c r="B88" s="17"/>
      <c r="C88" s="17">
        <v>39</v>
      </c>
      <c r="D88" s="17"/>
      <c r="E88" s="17"/>
      <c r="F88" s="17"/>
    </row>
    <row r="89" spans="1:6" ht="13.5" customHeight="1">
      <c r="A89" s="17" t="s">
        <v>404</v>
      </c>
      <c r="B89" s="17"/>
      <c r="C89" s="17"/>
      <c r="D89" s="17"/>
      <c r="E89" s="17"/>
      <c r="F89" s="17"/>
    </row>
    <row r="90" spans="1:6" ht="13.5" customHeight="1">
      <c r="A90" s="17" t="s">
        <v>500</v>
      </c>
      <c r="B90" s="17"/>
      <c r="C90" s="17"/>
      <c r="D90" s="17"/>
      <c r="E90" s="17"/>
      <c r="F90" s="17"/>
    </row>
    <row r="91" spans="1:6" ht="13.5" customHeight="1">
      <c r="A91" s="17" t="s">
        <v>144</v>
      </c>
      <c r="B91" s="17">
        <v>108</v>
      </c>
      <c r="C91" s="17">
        <v>103</v>
      </c>
      <c r="D91" s="17">
        <v>120</v>
      </c>
      <c r="E91" s="17"/>
      <c r="F91" s="17"/>
    </row>
    <row r="92" spans="1:6" ht="13.5" customHeight="1">
      <c r="A92" s="17" t="s">
        <v>145</v>
      </c>
      <c r="B92" s="17"/>
      <c r="C92" s="17"/>
      <c r="D92" s="17"/>
      <c r="E92" s="17"/>
      <c r="F92" s="17"/>
    </row>
    <row r="93" spans="1:6" ht="13.5" customHeight="1">
      <c r="A93" s="17" t="s">
        <v>146</v>
      </c>
      <c r="B93" s="17"/>
      <c r="C93" s="17"/>
      <c r="D93" s="17">
        <v>39</v>
      </c>
      <c r="E93" s="17"/>
      <c r="F93" s="17"/>
    </row>
    <row r="94" spans="1:6" ht="13.5" customHeight="1">
      <c r="A94" s="17" t="s">
        <v>148</v>
      </c>
      <c r="B94" s="17"/>
      <c r="C94" s="17">
        <v>230</v>
      </c>
      <c r="D94" s="17"/>
      <c r="E94" s="17"/>
      <c r="F94" s="17"/>
    </row>
    <row r="95" spans="1:6" ht="13.5" customHeight="1">
      <c r="A95" s="18" t="s">
        <v>23</v>
      </c>
      <c r="B95" s="18">
        <f>SUM(B66:B92)</f>
        <v>2153</v>
      </c>
      <c r="C95" s="18">
        <f>SUM(C63:C94)</f>
        <v>1969</v>
      </c>
      <c r="D95" s="18">
        <f>SUM(D66:D93)</f>
        <v>2213</v>
      </c>
      <c r="E95" s="4">
        <f>SUM(E66:E92)</f>
        <v>0</v>
      </c>
      <c r="F95" s="18">
        <v>0</v>
      </c>
    </row>
    <row r="96" spans="1:6" ht="22.5">
      <c r="A96" s="18" t="s">
        <v>77</v>
      </c>
      <c r="B96" s="17"/>
      <c r="C96" s="17"/>
      <c r="D96" s="17"/>
      <c r="E96" s="17"/>
      <c r="F96" s="17"/>
    </row>
    <row r="97" spans="1:6" ht="12.75">
      <c r="A97" s="18" t="s">
        <v>501</v>
      </c>
      <c r="B97" s="17"/>
      <c r="C97" s="17"/>
      <c r="D97" s="17"/>
      <c r="E97" s="17"/>
      <c r="F97" s="17"/>
    </row>
    <row r="98" spans="1:6" ht="12.75">
      <c r="A98" s="17" t="s">
        <v>502</v>
      </c>
      <c r="B98" s="17">
        <v>607</v>
      </c>
      <c r="C98" s="17">
        <v>541</v>
      </c>
      <c r="D98" s="17">
        <v>596</v>
      </c>
      <c r="E98" s="17"/>
      <c r="F98" s="17"/>
    </row>
    <row r="99" spans="1:6" ht="22.5">
      <c r="A99" s="17" t="s">
        <v>149</v>
      </c>
      <c r="B99" s="17"/>
      <c r="C99" s="17"/>
      <c r="D99" s="17">
        <v>6</v>
      </c>
      <c r="E99" s="17"/>
      <c r="F99" s="17"/>
    </row>
    <row r="100" spans="1:6" ht="12.75">
      <c r="A100" s="17" t="s">
        <v>150</v>
      </c>
      <c r="B100" s="17">
        <v>18</v>
      </c>
      <c r="C100" s="17">
        <v>54</v>
      </c>
      <c r="D100" s="17">
        <v>62</v>
      </c>
      <c r="E100" s="17"/>
      <c r="F100" s="17"/>
    </row>
    <row r="101" spans="1:6" ht="12.75">
      <c r="A101" s="17" t="s">
        <v>151</v>
      </c>
      <c r="B101" s="17"/>
      <c r="C101" s="17"/>
      <c r="D101" s="17">
        <v>1</v>
      </c>
      <c r="E101" s="17"/>
      <c r="F101" s="17"/>
    </row>
    <row r="102" spans="1:6" ht="12.75">
      <c r="A102" s="17" t="s">
        <v>152</v>
      </c>
      <c r="B102" s="17">
        <v>43</v>
      </c>
      <c r="C102" s="17">
        <v>29</v>
      </c>
      <c r="D102" s="17">
        <v>47</v>
      </c>
      <c r="E102" s="17"/>
      <c r="F102" s="17"/>
    </row>
    <row r="103" spans="1:6" ht="12.75">
      <c r="A103" s="17" t="s">
        <v>503</v>
      </c>
      <c r="B103" s="17"/>
      <c r="C103" s="17">
        <v>197</v>
      </c>
      <c r="D103" s="17"/>
      <c r="E103" s="17"/>
      <c r="F103" s="17"/>
    </row>
    <row r="104" spans="1:6" ht="12.75">
      <c r="A104" s="4" t="s">
        <v>504</v>
      </c>
      <c r="B104" s="4">
        <f>SUM(B98:B103)</f>
        <v>668</v>
      </c>
      <c r="C104" s="4">
        <f>SUM(C98:C103)</f>
        <v>821</v>
      </c>
      <c r="D104" s="4">
        <f>SUM(D98:D103)</f>
        <v>712</v>
      </c>
      <c r="E104" s="4">
        <f>SUM(E98:E103)</f>
        <v>0</v>
      </c>
      <c r="F104" s="4">
        <f>SUM(F98:F103)</f>
        <v>0</v>
      </c>
    </row>
    <row r="105" spans="1:6" ht="12.75">
      <c r="A105" s="18"/>
      <c r="B105" s="17"/>
      <c r="C105" s="17"/>
      <c r="D105" s="17"/>
      <c r="E105" s="17"/>
      <c r="F105" s="17"/>
    </row>
    <row r="106" spans="1:6" ht="12.75">
      <c r="A106" s="18" t="s">
        <v>505</v>
      </c>
      <c r="B106" s="17"/>
      <c r="C106" s="17"/>
      <c r="D106" s="17"/>
      <c r="E106" s="17"/>
      <c r="F106" s="17"/>
    </row>
    <row r="107" spans="1:6" ht="12.75">
      <c r="A107" s="17" t="s">
        <v>506</v>
      </c>
      <c r="B107" s="21">
        <v>0</v>
      </c>
      <c r="C107" s="17"/>
      <c r="D107" s="21"/>
      <c r="E107" s="17"/>
      <c r="F107" s="17"/>
    </row>
    <row r="108" spans="1:6" ht="13.5" customHeight="1">
      <c r="A108" s="17" t="s">
        <v>507</v>
      </c>
      <c r="B108" s="21">
        <v>10</v>
      </c>
      <c r="C108" s="17">
        <v>62</v>
      </c>
      <c r="D108" s="21">
        <v>15</v>
      </c>
      <c r="E108" s="17"/>
      <c r="F108" s="17"/>
    </row>
    <row r="109" spans="1:6" ht="12.75">
      <c r="A109" s="17" t="s">
        <v>408</v>
      </c>
      <c r="B109" s="21">
        <v>250</v>
      </c>
      <c r="C109" s="17">
        <v>204</v>
      </c>
      <c r="D109" s="21">
        <v>250</v>
      </c>
      <c r="E109" s="17"/>
      <c r="F109" s="17"/>
    </row>
    <row r="110" spans="1:6" ht="12.75">
      <c r="A110" s="17" t="s">
        <v>508</v>
      </c>
      <c r="B110" s="17" t="s">
        <v>228</v>
      </c>
      <c r="C110" s="17">
        <v>183</v>
      </c>
      <c r="D110" s="17"/>
      <c r="E110" s="17"/>
      <c r="F110" s="17"/>
    </row>
    <row r="111" spans="1:6" ht="12.75">
      <c r="A111" s="17" t="s">
        <v>509</v>
      </c>
      <c r="B111" s="21">
        <v>50</v>
      </c>
      <c r="C111" s="17"/>
      <c r="D111" s="21">
        <v>50</v>
      </c>
      <c r="E111" s="17"/>
      <c r="F111" s="17"/>
    </row>
    <row r="112" spans="1:6" ht="12.75">
      <c r="A112" s="17" t="s">
        <v>510</v>
      </c>
      <c r="B112" s="21">
        <v>50</v>
      </c>
      <c r="C112" s="17"/>
      <c r="D112" s="21">
        <v>70</v>
      </c>
      <c r="E112" s="17"/>
      <c r="F112" s="17"/>
    </row>
    <row r="113" spans="1:6" ht="12.75">
      <c r="A113" s="17" t="s">
        <v>153</v>
      </c>
      <c r="B113" s="21">
        <v>350</v>
      </c>
      <c r="C113" s="17"/>
      <c r="D113" s="21"/>
      <c r="E113" s="17"/>
      <c r="F113" s="17"/>
    </row>
    <row r="114" spans="1:6" ht="12.75">
      <c r="A114" s="17" t="s">
        <v>50</v>
      </c>
      <c r="B114" s="17">
        <v>100</v>
      </c>
      <c r="C114" s="17"/>
      <c r="D114" s="17" t="s">
        <v>228</v>
      </c>
      <c r="E114" s="17"/>
      <c r="F114" s="17"/>
    </row>
    <row r="115" spans="1:6" ht="12.75">
      <c r="A115" s="17" t="s">
        <v>154</v>
      </c>
      <c r="B115" s="21"/>
      <c r="C115" s="17"/>
      <c r="D115" s="21">
        <v>220</v>
      </c>
      <c r="E115" s="17"/>
      <c r="F115" s="17"/>
    </row>
    <row r="116" spans="1:6" ht="12.75">
      <c r="A116" s="17" t="s">
        <v>155</v>
      </c>
      <c r="B116" s="21"/>
      <c r="C116" s="17"/>
      <c r="D116" s="21">
        <v>100</v>
      </c>
      <c r="E116" s="17"/>
      <c r="F116" s="17"/>
    </row>
    <row r="117" spans="1:6" ht="12.75">
      <c r="A117" s="17" t="s">
        <v>48</v>
      </c>
      <c r="B117" s="21">
        <v>40</v>
      </c>
      <c r="C117" s="17">
        <v>26</v>
      </c>
      <c r="D117" s="21">
        <v>40</v>
      </c>
      <c r="E117" s="17"/>
      <c r="F117" s="17"/>
    </row>
    <row r="118" spans="1:6" ht="12.75">
      <c r="A118" s="17" t="s">
        <v>511</v>
      </c>
      <c r="B118" s="17"/>
      <c r="C118" s="17"/>
      <c r="D118" s="17"/>
      <c r="E118" s="17"/>
      <c r="F118" s="17"/>
    </row>
    <row r="119" spans="1:6" ht="12.75">
      <c r="A119" s="17" t="s">
        <v>49</v>
      </c>
      <c r="B119" s="21">
        <v>280</v>
      </c>
      <c r="C119" s="17">
        <v>160</v>
      </c>
      <c r="D119" s="21">
        <v>100</v>
      </c>
      <c r="E119" s="17"/>
      <c r="F119" s="17"/>
    </row>
    <row r="120" spans="1:6" ht="12.75">
      <c r="A120" s="17" t="s">
        <v>512</v>
      </c>
      <c r="B120" s="21">
        <v>300</v>
      </c>
      <c r="C120" s="17">
        <v>297</v>
      </c>
      <c r="D120" s="21">
        <v>320</v>
      </c>
      <c r="E120" s="17"/>
      <c r="F120" s="17"/>
    </row>
    <row r="121" spans="1:6" ht="12.75">
      <c r="A121" s="17" t="s">
        <v>409</v>
      </c>
      <c r="B121" s="21"/>
      <c r="C121" s="17">
        <v>99</v>
      </c>
      <c r="D121" s="21"/>
      <c r="E121" s="17"/>
      <c r="F121" s="17"/>
    </row>
    <row r="122" spans="1:6" ht="12.75">
      <c r="A122" s="4" t="s">
        <v>513</v>
      </c>
      <c r="B122" s="28">
        <f>SUM(B107:B120)</f>
        <v>1430</v>
      </c>
      <c r="C122" s="7">
        <f>SUM(C107:C121)</f>
        <v>1031</v>
      </c>
      <c r="D122" s="7">
        <f>SUM(D107:D121)</f>
        <v>1165</v>
      </c>
      <c r="E122" s="7">
        <f>SUM(E107:E121)</f>
        <v>0</v>
      </c>
      <c r="F122" s="7">
        <f>SUM(F107:F121)</f>
        <v>0</v>
      </c>
    </row>
    <row r="123" spans="1:6" ht="12.75">
      <c r="A123" s="18"/>
      <c r="B123" s="17"/>
      <c r="C123" s="17"/>
      <c r="D123" s="17"/>
      <c r="E123" s="17"/>
      <c r="F123" s="17"/>
    </row>
    <row r="124" spans="1:6" ht="12.75">
      <c r="A124" s="18"/>
      <c r="B124" s="17"/>
      <c r="C124" s="17"/>
      <c r="D124" s="17"/>
      <c r="E124" s="17"/>
      <c r="F124" s="17"/>
    </row>
    <row r="125" spans="1:6" ht="12.75">
      <c r="A125" s="18"/>
      <c r="B125" s="17"/>
      <c r="C125" s="17"/>
      <c r="D125" s="17"/>
      <c r="E125" s="17"/>
      <c r="F125" s="17"/>
    </row>
    <row r="126" spans="1:6" ht="12.75">
      <c r="A126" s="18"/>
      <c r="B126" s="17"/>
      <c r="C126" s="17"/>
      <c r="D126" s="17"/>
      <c r="E126" s="17"/>
      <c r="F126" s="17"/>
    </row>
    <row r="127" spans="1:6" ht="12.75">
      <c r="A127" s="18"/>
      <c r="B127" s="17"/>
      <c r="C127" s="17"/>
      <c r="D127" s="17"/>
      <c r="E127" s="17"/>
      <c r="F127" s="17"/>
    </row>
    <row r="128" spans="1:6" ht="12.75">
      <c r="A128" s="18"/>
      <c r="B128" s="17"/>
      <c r="C128" s="17"/>
      <c r="D128" s="17"/>
      <c r="E128" s="17"/>
      <c r="F128" s="17"/>
    </row>
    <row r="129" spans="1:6" ht="12.75">
      <c r="A129" s="18"/>
      <c r="B129" s="17"/>
      <c r="C129" s="17"/>
      <c r="D129" s="17"/>
      <c r="E129" s="17"/>
      <c r="F129" s="17"/>
    </row>
    <row r="130" spans="1:6" ht="22.5">
      <c r="A130" s="17" t="s">
        <v>27</v>
      </c>
      <c r="B130" s="13" t="s">
        <v>315</v>
      </c>
      <c r="C130" s="9" t="s">
        <v>467</v>
      </c>
      <c r="D130" s="13" t="s">
        <v>468</v>
      </c>
      <c r="E130" s="13" t="s">
        <v>319</v>
      </c>
      <c r="F130" s="14" t="s">
        <v>469</v>
      </c>
    </row>
    <row r="131" spans="1:6" ht="33.75">
      <c r="A131" s="18" t="s">
        <v>81</v>
      </c>
      <c r="B131" s="13" t="s">
        <v>314</v>
      </c>
      <c r="C131" s="13" t="s">
        <v>252</v>
      </c>
      <c r="D131" s="13" t="s">
        <v>229</v>
      </c>
      <c r="E131" s="19" t="s">
        <v>320</v>
      </c>
      <c r="F131" s="20" t="s">
        <v>316</v>
      </c>
    </row>
    <row r="132" spans="1:6" s="1" customFormat="1" ht="12.75">
      <c r="A132" s="18" t="s">
        <v>389</v>
      </c>
      <c r="B132" s="17"/>
      <c r="C132" s="17"/>
      <c r="D132" s="17"/>
      <c r="E132" s="17"/>
      <c r="F132" s="17"/>
    </row>
    <row r="133" spans="1:6" ht="12.75">
      <c r="A133" s="17" t="s">
        <v>514</v>
      </c>
      <c r="B133" s="17">
        <v>200</v>
      </c>
      <c r="C133" s="17">
        <v>173</v>
      </c>
      <c r="D133" s="17">
        <v>200</v>
      </c>
      <c r="E133" s="17"/>
      <c r="F133" s="17"/>
    </row>
    <row r="134" spans="1:6" ht="12.75">
      <c r="A134" s="17" t="s">
        <v>515</v>
      </c>
      <c r="B134" s="17">
        <v>950</v>
      </c>
      <c r="C134" s="17">
        <v>942</v>
      </c>
      <c r="D134" s="17">
        <v>1200</v>
      </c>
      <c r="E134" s="17"/>
      <c r="F134" s="17"/>
    </row>
    <row r="135" spans="1:6" ht="12.75">
      <c r="A135" s="17" t="s">
        <v>234</v>
      </c>
      <c r="B135" s="17">
        <v>300</v>
      </c>
      <c r="C135" s="17">
        <v>391</v>
      </c>
      <c r="D135" s="17">
        <v>500</v>
      </c>
      <c r="E135" s="17"/>
      <c r="F135" s="17"/>
    </row>
    <row r="136" spans="1:6" ht="12.75">
      <c r="A136" s="17" t="s">
        <v>235</v>
      </c>
      <c r="B136" s="17">
        <v>200</v>
      </c>
      <c r="C136" s="17">
        <v>218</v>
      </c>
      <c r="D136" s="17">
        <v>250</v>
      </c>
      <c r="E136" s="17"/>
      <c r="F136" s="17"/>
    </row>
    <row r="137" spans="1:6" ht="12.75">
      <c r="A137" s="17" t="s">
        <v>51</v>
      </c>
      <c r="B137" s="17">
        <v>150</v>
      </c>
      <c r="C137" s="17">
        <v>245</v>
      </c>
      <c r="D137" s="17">
        <v>250</v>
      </c>
      <c r="E137" s="17"/>
      <c r="F137" s="17"/>
    </row>
    <row r="138" spans="1:6" ht="12.75">
      <c r="A138" s="17" t="s">
        <v>236</v>
      </c>
      <c r="B138" s="17" t="s">
        <v>228</v>
      </c>
      <c r="C138" s="17"/>
      <c r="D138" s="17"/>
      <c r="E138" s="17"/>
      <c r="F138" s="17"/>
    </row>
    <row r="139" spans="1:6" ht="12.75">
      <c r="A139" s="17" t="s">
        <v>251</v>
      </c>
      <c r="B139" s="17">
        <v>10</v>
      </c>
      <c r="C139" s="17">
        <v>14</v>
      </c>
      <c r="D139" s="17">
        <v>15</v>
      </c>
      <c r="E139" s="17"/>
      <c r="F139" s="17"/>
    </row>
    <row r="140" spans="1:6" ht="12.75">
      <c r="A140" s="17" t="s">
        <v>237</v>
      </c>
      <c r="B140" s="17">
        <v>50</v>
      </c>
      <c r="C140" s="17">
        <v>43</v>
      </c>
      <c r="D140" s="17">
        <v>76</v>
      </c>
      <c r="E140" s="17"/>
      <c r="F140" s="17"/>
    </row>
    <row r="141" spans="1:6" ht="15" customHeight="1">
      <c r="A141" s="17" t="s">
        <v>411</v>
      </c>
      <c r="B141" s="17">
        <v>30</v>
      </c>
      <c r="C141" s="17">
        <v>10</v>
      </c>
      <c r="D141" s="17">
        <v>40</v>
      </c>
      <c r="E141" s="17"/>
      <c r="F141" s="17"/>
    </row>
    <row r="142" spans="1:6" ht="12.75">
      <c r="A142" s="17" t="s">
        <v>410</v>
      </c>
      <c r="B142" s="17">
        <v>50</v>
      </c>
      <c r="C142" s="17">
        <v>65</v>
      </c>
      <c r="D142" s="17">
        <v>50</v>
      </c>
      <c r="E142" s="17"/>
      <c r="F142" s="17"/>
    </row>
    <row r="143" spans="1:6" ht="12.75">
      <c r="A143" s="17" t="s">
        <v>413</v>
      </c>
      <c r="B143" s="17">
        <v>10</v>
      </c>
      <c r="C143" s="17">
        <v>76</v>
      </c>
      <c r="D143" s="17">
        <v>10</v>
      </c>
      <c r="E143" s="17"/>
      <c r="F143" s="17"/>
    </row>
    <row r="144" spans="1:6" ht="12.75">
      <c r="A144" s="4" t="s">
        <v>589</v>
      </c>
      <c r="B144" s="7">
        <f>SUM(B133:B143)</f>
        <v>1950</v>
      </c>
      <c r="C144" s="7">
        <f>SUM(C133:C143)</f>
        <v>2177</v>
      </c>
      <c r="D144" s="7">
        <f>SUM(D133:D143)</f>
        <v>2591</v>
      </c>
      <c r="E144" s="7">
        <f>SUM(E133:E143)</f>
        <v>0</v>
      </c>
      <c r="F144" s="7">
        <f>SUM(F133:F143)</f>
        <v>0</v>
      </c>
    </row>
    <row r="145" spans="1:6" ht="12.75">
      <c r="A145" s="18"/>
      <c r="B145" s="17"/>
      <c r="C145" s="17"/>
      <c r="D145" s="17"/>
      <c r="E145" s="17"/>
      <c r="F145" s="17"/>
    </row>
    <row r="146" spans="1:6" ht="12.75">
      <c r="A146" s="18" t="s">
        <v>391</v>
      </c>
      <c r="B146" s="17"/>
      <c r="C146" s="17"/>
      <c r="D146" s="17"/>
      <c r="E146" s="17"/>
      <c r="F146" s="17"/>
    </row>
    <row r="147" spans="1:6" ht="12.75">
      <c r="A147" s="17" t="s">
        <v>239</v>
      </c>
      <c r="B147" s="24">
        <v>300</v>
      </c>
      <c r="C147" s="17">
        <v>569</v>
      </c>
      <c r="D147" s="28">
        <v>600</v>
      </c>
      <c r="E147" s="17"/>
      <c r="F147" s="4">
        <v>0</v>
      </c>
    </row>
    <row r="148" spans="1:6" ht="12.75">
      <c r="A148" s="17"/>
      <c r="B148" s="17"/>
      <c r="C148" s="17"/>
      <c r="D148" s="17"/>
      <c r="E148" s="17"/>
      <c r="F148" s="17"/>
    </row>
    <row r="149" spans="1:6" ht="12.75">
      <c r="A149" s="18" t="s">
        <v>240</v>
      </c>
      <c r="B149" s="17"/>
      <c r="C149" s="17"/>
      <c r="D149" s="17"/>
      <c r="E149" s="17"/>
      <c r="F149" s="17"/>
    </row>
    <row r="150" spans="1:6" ht="12.75">
      <c r="A150" s="17" t="s">
        <v>241</v>
      </c>
      <c r="B150" s="17"/>
      <c r="C150" s="24"/>
      <c r="D150" s="17"/>
      <c r="E150" s="17"/>
      <c r="F150" s="17"/>
    </row>
    <row r="151" spans="1:6" ht="12.75">
      <c r="A151" s="18" t="s">
        <v>412</v>
      </c>
      <c r="B151" s="17"/>
      <c r="C151" s="17">
        <v>14</v>
      </c>
      <c r="D151" s="17"/>
      <c r="E151" s="17"/>
      <c r="F151" s="17"/>
    </row>
    <row r="152" spans="1:6" ht="12.75">
      <c r="A152" s="18" t="s">
        <v>242</v>
      </c>
      <c r="B152" s="4">
        <f>B122+B144+B147+0</f>
        <v>3680</v>
      </c>
      <c r="C152" s="4">
        <f>C122+C144+C147+C151+0</f>
        <v>3791</v>
      </c>
      <c r="D152" s="4">
        <f>D122+D144+D147+0</f>
        <v>4356</v>
      </c>
      <c r="E152" s="4">
        <f>E122+E144+E147+0</f>
        <v>0</v>
      </c>
      <c r="F152" s="4">
        <f>F122+F144+F147+0</f>
        <v>0</v>
      </c>
    </row>
    <row r="153" spans="1:6" ht="12.75">
      <c r="A153" s="18"/>
      <c r="B153" s="17"/>
      <c r="C153" s="17"/>
      <c r="D153" s="17"/>
      <c r="E153" s="17"/>
      <c r="F153" s="17"/>
    </row>
    <row r="154" spans="1:6" s="1" customFormat="1" ht="12.75">
      <c r="A154" s="18" t="s">
        <v>156</v>
      </c>
      <c r="B154" s="18">
        <v>100</v>
      </c>
      <c r="C154" s="4"/>
      <c r="D154" s="18">
        <v>250</v>
      </c>
      <c r="E154" s="17"/>
      <c r="F154" s="18"/>
    </row>
    <row r="155" spans="1:6" ht="12.75">
      <c r="A155" s="52" t="s">
        <v>157</v>
      </c>
      <c r="B155" s="17"/>
      <c r="C155" s="17"/>
      <c r="D155" s="17">
        <v>250</v>
      </c>
      <c r="E155" s="17"/>
      <c r="F155" s="17"/>
    </row>
    <row r="156" spans="1:6" ht="12.75">
      <c r="A156" s="52" t="s">
        <v>158</v>
      </c>
      <c r="B156" s="17"/>
      <c r="C156" s="17"/>
      <c r="D156" s="17">
        <v>85</v>
      </c>
      <c r="E156" s="17"/>
      <c r="F156" s="17"/>
    </row>
    <row r="157" spans="1:6" ht="12.75">
      <c r="A157" s="18" t="s">
        <v>24</v>
      </c>
      <c r="B157" s="18">
        <v>5045</v>
      </c>
      <c r="C157" s="18">
        <f>C95+C104+C152+0</f>
        <v>6581</v>
      </c>
      <c r="D157" s="18">
        <v>6687</v>
      </c>
      <c r="E157" s="4">
        <f>E95+E104+E122+E144</f>
        <v>0</v>
      </c>
      <c r="F157" s="4">
        <f>F95+F104+F122+F144+F147+F154</f>
        <v>0</v>
      </c>
    </row>
    <row r="158" spans="1:6" ht="13.5" thickBot="1">
      <c r="A158" s="34" t="s">
        <v>159</v>
      </c>
      <c r="B158" s="34"/>
      <c r="C158" s="34"/>
      <c r="D158" s="34"/>
      <c r="E158" s="34"/>
      <c r="F158" s="34"/>
    </row>
    <row r="159" spans="1:6" ht="22.5">
      <c r="A159" s="32" t="s">
        <v>27</v>
      </c>
      <c r="B159" s="35" t="s">
        <v>341</v>
      </c>
      <c r="C159" s="36" t="s">
        <v>342</v>
      </c>
      <c r="D159" s="35" t="s">
        <v>343</v>
      </c>
      <c r="E159" s="35" t="s">
        <v>319</v>
      </c>
      <c r="F159" s="37" t="s">
        <v>343</v>
      </c>
    </row>
    <row r="160" spans="1:6" ht="34.5">
      <c r="A160" s="25" t="s">
        <v>600</v>
      </c>
      <c r="B160" s="13" t="s">
        <v>314</v>
      </c>
      <c r="C160" s="13" t="s">
        <v>252</v>
      </c>
      <c r="D160" s="13" t="s">
        <v>229</v>
      </c>
      <c r="E160" s="19" t="s">
        <v>320</v>
      </c>
      <c r="F160" s="20" t="s">
        <v>316</v>
      </c>
    </row>
    <row r="161" spans="1:6" ht="22.5">
      <c r="A161" s="18" t="s">
        <v>78</v>
      </c>
      <c r="B161" s="17"/>
      <c r="C161" s="17"/>
      <c r="D161" s="17"/>
      <c r="E161" s="17"/>
      <c r="F161" s="17"/>
    </row>
    <row r="162" spans="1:6" ht="12.75">
      <c r="A162" s="18" t="s">
        <v>400</v>
      </c>
      <c r="B162" s="17"/>
      <c r="C162" s="17"/>
      <c r="D162" s="17"/>
      <c r="E162" s="17"/>
      <c r="F162" s="17"/>
    </row>
    <row r="163" spans="1:6" ht="12.75">
      <c r="A163" s="17" t="s">
        <v>243</v>
      </c>
      <c r="B163" s="17"/>
      <c r="C163" s="17"/>
      <c r="D163" s="17"/>
      <c r="E163" s="17"/>
      <c r="F163" s="17"/>
    </row>
    <row r="164" spans="1:6" ht="12.75">
      <c r="A164" s="17" t="s">
        <v>244</v>
      </c>
      <c r="B164" s="17"/>
      <c r="C164" s="17"/>
      <c r="D164" s="17"/>
      <c r="E164" s="17"/>
      <c r="F164" s="17"/>
    </row>
    <row r="165" spans="1:6" ht="22.5">
      <c r="A165" s="17" t="s">
        <v>13</v>
      </c>
      <c r="B165" s="17">
        <v>32212</v>
      </c>
      <c r="C165" s="17">
        <v>32287</v>
      </c>
      <c r="D165" s="17"/>
      <c r="E165" s="17"/>
      <c r="F165" s="17"/>
    </row>
    <row r="166" spans="1:6" ht="12.75">
      <c r="A166" s="17" t="s">
        <v>53</v>
      </c>
      <c r="B166" s="17"/>
      <c r="C166" s="17"/>
      <c r="D166" s="17"/>
      <c r="E166" s="17"/>
      <c r="F166" s="17"/>
    </row>
    <row r="167" spans="1:6" ht="12.75">
      <c r="A167" s="17" t="s">
        <v>70</v>
      </c>
      <c r="B167" s="17"/>
      <c r="C167" s="17"/>
      <c r="D167" s="17"/>
      <c r="E167" s="17"/>
      <c r="F167" s="17"/>
    </row>
    <row r="168" spans="1:6" ht="12.75">
      <c r="A168" s="17" t="s">
        <v>71</v>
      </c>
      <c r="B168" s="17"/>
      <c r="C168" s="17"/>
      <c r="D168" s="17"/>
      <c r="E168" s="17"/>
      <c r="F168" s="17"/>
    </row>
    <row r="169" spans="1:6" ht="12.75">
      <c r="A169" s="17" t="s">
        <v>69</v>
      </c>
      <c r="B169" s="17"/>
      <c r="C169" s="17"/>
      <c r="D169" s="17"/>
      <c r="E169" s="17"/>
      <c r="F169" s="17"/>
    </row>
    <row r="170" spans="1:6" ht="24" customHeight="1">
      <c r="A170" s="17" t="s">
        <v>72</v>
      </c>
      <c r="B170" s="17"/>
      <c r="C170" s="17"/>
      <c r="D170" s="17"/>
      <c r="E170" s="17"/>
      <c r="F170" s="17"/>
    </row>
    <row r="171" spans="1:6" ht="15" customHeight="1">
      <c r="A171" s="17" t="s">
        <v>471</v>
      </c>
      <c r="B171" s="17"/>
      <c r="C171" s="17"/>
      <c r="D171" s="17"/>
      <c r="E171" s="17"/>
      <c r="F171" s="17"/>
    </row>
    <row r="172" spans="1:6" ht="22.5">
      <c r="A172" s="17" t="s">
        <v>472</v>
      </c>
      <c r="B172" s="17"/>
      <c r="C172" s="17"/>
      <c r="D172" s="17"/>
      <c r="E172" s="17"/>
      <c r="F172" s="17"/>
    </row>
    <row r="173" spans="1:6" ht="12.75">
      <c r="A173" s="17" t="s">
        <v>470</v>
      </c>
      <c r="B173" s="17"/>
      <c r="C173" s="17"/>
      <c r="D173" s="17"/>
      <c r="E173" s="17"/>
      <c r="F173" s="17"/>
    </row>
    <row r="174" spans="1:6" ht="12.75">
      <c r="A174" s="17" t="s">
        <v>473</v>
      </c>
      <c r="B174" s="17"/>
      <c r="C174" s="17"/>
      <c r="D174" s="17"/>
      <c r="E174" s="17"/>
      <c r="F174" s="17"/>
    </row>
    <row r="175" spans="1:6" ht="12.75">
      <c r="A175" s="17"/>
      <c r="B175" s="17"/>
      <c r="C175" s="17"/>
      <c r="D175" s="17"/>
      <c r="E175" s="17"/>
      <c r="F175" s="17"/>
    </row>
    <row r="176" spans="1:6" ht="12.75">
      <c r="A176" s="17" t="s">
        <v>474</v>
      </c>
      <c r="B176" s="17"/>
      <c r="C176" s="17"/>
      <c r="D176" s="17"/>
      <c r="E176" s="17"/>
      <c r="F176" s="17"/>
    </row>
    <row r="177" spans="1:6" ht="12.75">
      <c r="A177" s="17" t="s">
        <v>475</v>
      </c>
      <c r="B177" s="17"/>
      <c r="C177" s="17"/>
      <c r="D177" s="17"/>
      <c r="E177" s="17"/>
      <c r="F177" s="17"/>
    </row>
    <row r="178" spans="1:6" ht="12.75">
      <c r="A178" s="17" t="s">
        <v>476</v>
      </c>
      <c r="B178" s="17"/>
      <c r="C178" s="17"/>
      <c r="D178" s="17"/>
      <c r="E178" s="17"/>
      <c r="F178" s="17"/>
    </row>
    <row r="179" spans="1:6" ht="12.75">
      <c r="A179" s="17" t="s">
        <v>477</v>
      </c>
      <c r="B179" s="17"/>
      <c r="C179" s="17"/>
      <c r="D179" s="17"/>
      <c r="E179" s="17"/>
      <c r="F179" s="17"/>
    </row>
    <row r="180" spans="1:6" ht="12.75">
      <c r="A180" s="17" t="s">
        <v>478</v>
      </c>
      <c r="B180" s="17"/>
      <c r="C180" s="17"/>
      <c r="D180" s="17"/>
      <c r="E180" s="17"/>
      <c r="F180" s="17"/>
    </row>
    <row r="181" spans="1:6" ht="12.75">
      <c r="A181" s="17" t="s">
        <v>479</v>
      </c>
      <c r="B181" s="17"/>
      <c r="C181" s="17"/>
      <c r="D181" s="17"/>
      <c r="E181" s="17"/>
      <c r="F181" s="17"/>
    </row>
    <row r="182" spans="1:6" ht="12" customHeight="1">
      <c r="A182" s="7" t="s">
        <v>480</v>
      </c>
      <c r="B182" s="17"/>
      <c r="C182" s="17"/>
      <c r="D182" s="17"/>
      <c r="E182" s="17"/>
      <c r="F182" s="17"/>
    </row>
    <row r="183" spans="1:6" ht="22.5">
      <c r="A183" s="32" t="s">
        <v>27</v>
      </c>
      <c r="B183" s="35" t="s">
        <v>341</v>
      </c>
      <c r="C183" s="36" t="s">
        <v>342</v>
      </c>
      <c r="D183" s="35" t="s">
        <v>343</v>
      </c>
      <c r="E183" s="35" t="s">
        <v>319</v>
      </c>
      <c r="F183" s="37" t="s">
        <v>344</v>
      </c>
    </row>
    <row r="184" spans="1:6" ht="33.75">
      <c r="A184" s="29" t="s">
        <v>600</v>
      </c>
      <c r="B184" s="13" t="s">
        <v>314</v>
      </c>
      <c r="C184" s="13" t="s">
        <v>252</v>
      </c>
      <c r="D184" s="13" t="s">
        <v>229</v>
      </c>
      <c r="E184" s="19" t="s">
        <v>320</v>
      </c>
      <c r="F184" s="20" t="s">
        <v>316</v>
      </c>
    </row>
    <row r="185" spans="1:6" ht="22.5">
      <c r="A185" s="18" t="s">
        <v>78</v>
      </c>
      <c r="B185" s="17"/>
      <c r="C185" s="17"/>
      <c r="D185" s="17"/>
      <c r="E185" s="17"/>
      <c r="F185" s="17"/>
    </row>
    <row r="186" spans="1:6" ht="22.5">
      <c r="A186" s="17" t="s">
        <v>245</v>
      </c>
      <c r="B186" s="17">
        <v>878</v>
      </c>
      <c r="C186" s="17">
        <v>879</v>
      </c>
      <c r="D186" s="17"/>
      <c r="E186" s="17"/>
      <c r="F186" s="17"/>
    </row>
    <row r="187" spans="1:6" ht="12.75">
      <c r="A187" s="17" t="s">
        <v>482</v>
      </c>
      <c r="B187" s="17"/>
      <c r="C187" s="17"/>
      <c r="D187" s="17"/>
      <c r="E187" s="17"/>
      <c r="F187" s="17"/>
    </row>
    <row r="188" spans="1:6" ht="12.75">
      <c r="A188" s="17" t="s">
        <v>481</v>
      </c>
      <c r="B188" s="17"/>
      <c r="C188" s="17"/>
      <c r="D188" s="17"/>
      <c r="E188" s="17"/>
      <c r="F188" s="17"/>
    </row>
    <row r="189" spans="1:6" ht="12.75">
      <c r="A189" s="17" t="s">
        <v>483</v>
      </c>
      <c r="B189" s="17"/>
      <c r="C189" s="17"/>
      <c r="D189" s="17"/>
      <c r="E189" s="17"/>
      <c r="F189" s="17"/>
    </row>
    <row r="190" spans="1:6" ht="12.75">
      <c r="A190" s="17" t="s">
        <v>484</v>
      </c>
      <c r="B190" s="17"/>
      <c r="C190" s="17"/>
      <c r="D190" s="17"/>
      <c r="E190" s="17"/>
      <c r="F190" s="17"/>
    </row>
    <row r="191" spans="1:6" ht="12.75">
      <c r="A191" s="17" t="s">
        <v>485</v>
      </c>
      <c r="B191" s="17"/>
      <c r="C191" s="17"/>
      <c r="D191" s="17"/>
      <c r="E191" s="17"/>
      <c r="F191" s="17"/>
    </row>
    <row r="192" spans="1:6" ht="12.75">
      <c r="A192" s="17" t="s">
        <v>486</v>
      </c>
      <c r="B192" s="17"/>
      <c r="C192" s="17"/>
      <c r="D192" s="17"/>
      <c r="E192" s="17"/>
      <c r="F192" s="17"/>
    </row>
    <row r="193" spans="1:6" ht="12.75">
      <c r="A193" s="17" t="s">
        <v>487</v>
      </c>
      <c r="B193" s="17"/>
      <c r="C193" s="17"/>
      <c r="D193" s="17"/>
      <c r="E193" s="17"/>
      <c r="F193" s="17"/>
    </row>
    <row r="194" spans="1:6" ht="21" customHeight="1">
      <c r="A194" s="17" t="s">
        <v>488</v>
      </c>
      <c r="B194" s="17"/>
      <c r="C194" s="17"/>
      <c r="D194" s="17"/>
      <c r="E194" s="17"/>
      <c r="F194" s="17"/>
    </row>
    <row r="195" spans="1:6" ht="14.25" customHeight="1">
      <c r="A195" s="17" t="s">
        <v>489</v>
      </c>
      <c r="B195" s="17"/>
      <c r="C195" s="17"/>
      <c r="D195" s="17"/>
      <c r="E195" s="17"/>
      <c r="F195" s="17"/>
    </row>
    <row r="196" spans="1:6" ht="12.75">
      <c r="A196" s="17" t="s">
        <v>490</v>
      </c>
      <c r="B196" s="17"/>
      <c r="C196" s="17"/>
      <c r="D196" s="17"/>
      <c r="E196" s="17"/>
      <c r="F196" s="17"/>
    </row>
    <row r="197" spans="1:6" ht="12.75">
      <c r="A197" s="17" t="s">
        <v>491</v>
      </c>
      <c r="B197" s="17"/>
      <c r="C197" s="17"/>
      <c r="D197" s="17"/>
      <c r="E197" s="17"/>
      <c r="F197" s="17"/>
    </row>
    <row r="198" spans="1:6" ht="12.75">
      <c r="A198" s="17" t="s">
        <v>493</v>
      </c>
      <c r="B198" s="17"/>
      <c r="C198" s="17"/>
      <c r="D198" s="17"/>
      <c r="E198" s="17"/>
      <c r="F198" s="17"/>
    </row>
    <row r="199" spans="1:6" ht="12.75">
      <c r="A199" s="5" t="s">
        <v>492</v>
      </c>
      <c r="B199" s="4"/>
      <c r="C199" s="17"/>
      <c r="D199" s="17"/>
      <c r="E199" s="17"/>
      <c r="F199" s="17"/>
    </row>
    <row r="200" spans="1:6" ht="12.75">
      <c r="A200" s="17" t="s">
        <v>52</v>
      </c>
      <c r="B200" s="17">
        <v>167</v>
      </c>
      <c r="C200" s="17">
        <v>198</v>
      </c>
      <c r="D200" s="17"/>
      <c r="E200" s="17"/>
      <c r="F200" s="17"/>
    </row>
    <row r="201" spans="1:6" ht="12.75">
      <c r="A201" s="17" t="s">
        <v>246</v>
      </c>
      <c r="B201" s="17"/>
      <c r="C201" s="17"/>
      <c r="D201" s="17"/>
      <c r="E201" s="17"/>
      <c r="F201" s="17"/>
    </row>
    <row r="202" spans="1:6" ht="22.5">
      <c r="A202" s="17" t="s">
        <v>457</v>
      </c>
      <c r="B202" s="17">
        <v>756</v>
      </c>
      <c r="C202" s="17">
        <v>732</v>
      </c>
      <c r="D202" s="17"/>
      <c r="E202" s="17"/>
      <c r="F202" s="17"/>
    </row>
    <row r="203" spans="1:6" ht="12.75">
      <c r="A203" s="17" t="s">
        <v>414</v>
      </c>
      <c r="B203" s="17">
        <v>1063</v>
      </c>
      <c r="C203" s="17">
        <v>1079</v>
      </c>
      <c r="D203" s="17"/>
      <c r="E203" s="17"/>
      <c r="F203" s="17"/>
    </row>
    <row r="204" spans="1:6" ht="12.75">
      <c r="A204" s="17" t="s">
        <v>247</v>
      </c>
      <c r="B204" s="17"/>
      <c r="C204" s="17"/>
      <c r="D204" s="17"/>
      <c r="E204" s="17"/>
      <c r="F204" s="17"/>
    </row>
    <row r="205" spans="1:6" ht="12.75">
      <c r="A205" s="17" t="s">
        <v>248</v>
      </c>
      <c r="B205" s="17"/>
      <c r="C205" s="17"/>
      <c r="D205" s="17"/>
      <c r="E205" s="17"/>
      <c r="F205" s="17"/>
    </row>
    <row r="206" spans="1:6" ht="12.75">
      <c r="A206" s="17" t="s">
        <v>12</v>
      </c>
      <c r="B206" s="17">
        <v>140</v>
      </c>
      <c r="C206" s="17">
        <v>311</v>
      </c>
      <c r="D206" s="17"/>
      <c r="E206" s="17"/>
      <c r="F206" s="17"/>
    </row>
    <row r="207" spans="1:6" ht="22.5">
      <c r="A207" s="17" t="s">
        <v>516</v>
      </c>
      <c r="B207" s="17">
        <v>100</v>
      </c>
      <c r="C207" s="17"/>
      <c r="D207" s="17"/>
      <c r="E207" s="17"/>
      <c r="F207" s="17"/>
    </row>
    <row r="208" spans="1:6" ht="12.75">
      <c r="A208" s="17" t="s">
        <v>517</v>
      </c>
      <c r="B208" s="17"/>
      <c r="C208" s="17"/>
      <c r="D208" s="17"/>
      <c r="E208" s="17"/>
      <c r="F208" s="17"/>
    </row>
    <row r="209" spans="1:6" ht="12.75">
      <c r="A209" s="17" t="s">
        <v>518</v>
      </c>
      <c r="B209" s="17"/>
      <c r="C209" s="17"/>
      <c r="D209" s="17"/>
      <c r="E209" s="17"/>
      <c r="F209" s="17"/>
    </row>
    <row r="210" spans="1:6" ht="12.75">
      <c r="A210" s="17" t="s">
        <v>14</v>
      </c>
      <c r="B210" s="17">
        <v>120</v>
      </c>
      <c r="C210" s="17">
        <v>78</v>
      </c>
      <c r="D210" s="17"/>
      <c r="E210" s="17"/>
      <c r="F210" s="17"/>
    </row>
    <row r="211" spans="1:6" ht="22.5">
      <c r="A211" s="17" t="s">
        <v>15</v>
      </c>
      <c r="B211" s="17"/>
      <c r="C211" s="17"/>
      <c r="D211" s="17"/>
      <c r="E211" s="17"/>
      <c r="F211" s="17"/>
    </row>
    <row r="212" spans="1:6" ht="12.75">
      <c r="A212" s="17" t="s">
        <v>494</v>
      </c>
      <c r="B212" s="17">
        <v>972</v>
      </c>
      <c r="C212" s="17">
        <v>963</v>
      </c>
      <c r="D212" s="17"/>
      <c r="E212" s="17"/>
      <c r="F212" s="17"/>
    </row>
    <row r="213" spans="1:6" ht="12.75">
      <c r="A213" s="17" t="s">
        <v>519</v>
      </c>
      <c r="B213" s="17"/>
      <c r="C213" s="17"/>
      <c r="D213" s="17"/>
      <c r="E213" s="17"/>
      <c r="F213" s="17"/>
    </row>
    <row r="214" spans="1:6" ht="22.5">
      <c r="A214" s="17" t="s">
        <v>302</v>
      </c>
      <c r="B214" s="17">
        <v>168</v>
      </c>
      <c r="C214" s="17">
        <v>168</v>
      </c>
      <c r="D214" s="17"/>
      <c r="E214" s="17"/>
      <c r="F214" s="17"/>
    </row>
    <row r="215" spans="1:6" ht="12.75">
      <c r="A215" s="17" t="s">
        <v>521</v>
      </c>
      <c r="B215" s="17"/>
      <c r="C215" s="17">
        <v>375</v>
      </c>
      <c r="D215" s="17"/>
      <c r="E215" s="17"/>
      <c r="F215" s="17"/>
    </row>
    <row r="216" spans="1:6" ht="12.75">
      <c r="A216" s="17" t="s">
        <v>584</v>
      </c>
      <c r="B216" s="17">
        <v>0</v>
      </c>
      <c r="C216" s="17"/>
      <c r="D216" s="17"/>
      <c r="E216" s="17"/>
      <c r="F216" s="17"/>
    </row>
    <row r="217" spans="1:6" ht="12.75">
      <c r="A217" s="17" t="s">
        <v>522</v>
      </c>
      <c r="B217" s="17"/>
      <c r="C217" s="17">
        <v>59</v>
      </c>
      <c r="D217" s="17"/>
      <c r="E217" s="17"/>
      <c r="F217" s="17"/>
    </row>
    <row r="218" spans="1:6" ht="12.75">
      <c r="A218" s="18" t="s">
        <v>25</v>
      </c>
      <c r="B218" s="18">
        <f>SUM(B165:B216)</f>
        <v>36576</v>
      </c>
      <c r="C218" s="18">
        <f>SUM(C165:C217)</f>
        <v>37129</v>
      </c>
      <c r="D218" s="18">
        <f>SUM(D165:D216)</f>
        <v>0</v>
      </c>
      <c r="E218" s="4">
        <f>SUM(E200:E216)</f>
        <v>0</v>
      </c>
      <c r="F218" s="4">
        <f>SUM(F165:F216)</f>
        <v>0</v>
      </c>
    </row>
    <row r="219" spans="1:6" ht="12.75">
      <c r="A219" s="18"/>
      <c r="B219" s="18"/>
      <c r="C219" s="18"/>
      <c r="D219" s="18"/>
      <c r="E219" s="4"/>
      <c r="F219" s="4"/>
    </row>
    <row r="220" spans="1:6" ht="12.75">
      <c r="A220" s="18" t="s">
        <v>585</v>
      </c>
      <c r="B220" s="17"/>
      <c r="C220" s="17"/>
      <c r="D220" s="17"/>
      <c r="E220" s="17"/>
      <c r="F220" s="17"/>
    </row>
    <row r="221" spans="1:6" ht="12.75">
      <c r="A221" s="17" t="s">
        <v>586</v>
      </c>
      <c r="B221" s="17">
        <v>10164</v>
      </c>
      <c r="C221" s="17">
        <v>10244</v>
      </c>
      <c r="D221" s="17"/>
      <c r="E221" s="17"/>
      <c r="F221" s="17"/>
    </row>
    <row r="222" spans="1:6" ht="12.75">
      <c r="A222" s="17" t="s">
        <v>495</v>
      </c>
      <c r="B222" s="17">
        <v>968</v>
      </c>
      <c r="C222" s="17">
        <v>1061</v>
      </c>
      <c r="D222" s="17"/>
      <c r="E222" s="17"/>
      <c r="F222" s="17"/>
    </row>
    <row r="223" spans="1:6" ht="12.75">
      <c r="A223" s="17" t="s">
        <v>496</v>
      </c>
      <c r="B223" s="17">
        <v>386</v>
      </c>
      <c r="C223" s="17">
        <v>434</v>
      </c>
      <c r="D223" s="17"/>
      <c r="E223" s="17"/>
      <c r="F223" s="17"/>
    </row>
    <row r="224" spans="1:6" ht="12.75">
      <c r="A224" s="17" t="s">
        <v>583</v>
      </c>
      <c r="B224" s="17"/>
      <c r="C224" s="17">
        <v>51</v>
      </c>
      <c r="D224" s="17"/>
      <c r="E224" s="17"/>
      <c r="F224" s="17"/>
    </row>
    <row r="225" spans="1:6" ht="12.75">
      <c r="A225" s="18" t="s">
        <v>587</v>
      </c>
      <c r="B225" s="18">
        <f>SUM(B221:B223)</f>
        <v>11518</v>
      </c>
      <c r="C225" s="18">
        <f>SUM(C221:C224)</f>
        <v>11790</v>
      </c>
      <c r="D225" s="18">
        <f>SUM(D221:D223)</f>
        <v>0</v>
      </c>
      <c r="E225" s="4">
        <f>SUM(E221:E223)</f>
        <v>0</v>
      </c>
      <c r="F225" s="4">
        <f>SUM(F221:F223)</f>
        <v>0</v>
      </c>
    </row>
    <row r="226" spans="1:6" ht="12.75">
      <c r="A226" s="18"/>
      <c r="B226" s="18"/>
      <c r="C226" s="18"/>
      <c r="D226" s="18"/>
      <c r="E226" s="4"/>
      <c r="F226" s="4"/>
    </row>
    <row r="227" spans="1:6" ht="12.75">
      <c r="A227" s="18"/>
      <c r="B227" s="17"/>
      <c r="C227" s="17"/>
      <c r="D227" s="17"/>
      <c r="E227" s="17"/>
      <c r="F227" s="17"/>
    </row>
    <row r="228" spans="1:6" ht="12.75">
      <c r="A228" s="17"/>
      <c r="B228" s="17"/>
      <c r="C228" s="17"/>
      <c r="D228" s="17"/>
      <c r="E228" s="17"/>
      <c r="F228" s="17"/>
    </row>
    <row r="229" spans="1:6" ht="12.75">
      <c r="A229" s="17"/>
      <c r="B229" s="17"/>
      <c r="C229" s="17"/>
      <c r="D229" s="17"/>
      <c r="E229" s="17"/>
      <c r="F229" s="17"/>
    </row>
    <row r="230" spans="1:6" ht="12.75">
      <c r="A230" s="17"/>
      <c r="B230" s="17"/>
      <c r="C230" s="17"/>
      <c r="D230" s="17"/>
      <c r="E230" s="17"/>
      <c r="F230" s="17"/>
    </row>
    <row r="231" spans="1:6" ht="12.75">
      <c r="A231" s="17"/>
      <c r="B231" s="17"/>
      <c r="C231" s="17"/>
      <c r="D231" s="17"/>
      <c r="E231" s="17"/>
      <c r="F231" s="17"/>
    </row>
    <row r="232" spans="1:6" ht="12.75">
      <c r="A232" s="17"/>
      <c r="B232" s="17"/>
      <c r="C232" s="17"/>
      <c r="D232" s="17"/>
      <c r="E232" s="17"/>
      <c r="F232" s="17"/>
    </row>
    <row r="233" spans="1:6" ht="12.75">
      <c r="A233" s="17"/>
      <c r="B233" s="17"/>
      <c r="C233" s="17"/>
      <c r="D233" s="17"/>
      <c r="E233" s="17"/>
      <c r="F233" s="17"/>
    </row>
    <row r="234" spans="1:6" ht="12.75">
      <c r="A234" s="17"/>
      <c r="B234" s="17"/>
      <c r="C234" s="17"/>
      <c r="D234" s="17"/>
      <c r="E234" s="17"/>
      <c r="F234" s="17"/>
    </row>
    <row r="235" spans="1:6" ht="12.75">
      <c r="A235" s="17"/>
      <c r="B235" s="17"/>
      <c r="C235" s="17"/>
      <c r="D235" s="17"/>
      <c r="E235" s="17"/>
      <c r="F235" s="17"/>
    </row>
    <row r="236" spans="1:6" ht="12.75">
      <c r="A236" s="17"/>
      <c r="B236" s="17"/>
      <c r="C236" s="17"/>
      <c r="D236" s="17"/>
      <c r="E236" s="17"/>
      <c r="F236" s="17"/>
    </row>
    <row r="237" spans="1:6" ht="22.5">
      <c r="A237" s="18" t="s">
        <v>600</v>
      </c>
      <c r="B237" s="13" t="s">
        <v>345</v>
      </c>
      <c r="C237" s="9" t="s">
        <v>342</v>
      </c>
      <c r="D237" s="13" t="s">
        <v>344</v>
      </c>
      <c r="E237" s="13" t="s">
        <v>319</v>
      </c>
      <c r="F237" s="14" t="s">
        <v>343</v>
      </c>
    </row>
    <row r="238" spans="1:6" ht="33.75">
      <c r="A238" s="18" t="s">
        <v>79</v>
      </c>
      <c r="B238" s="13" t="s">
        <v>314</v>
      </c>
      <c r="C238" s="13" t="s">
        <v>346</v>
      </c>
      <c r="D238" s="13" t="s">
        <v>229</v>
      </c>
      <c r="E238" s="19" t="s">
        <v>320</v>
      </c>
      <c r="F238" s="20" t="s">
        <v>316</v>
      </c>
    </row>
    <row r="239" spans="1:6" ht="12.75">
      <c r="A239" s="18" t="s">
        <v>588</v>
      </c>
      <c r="B239" s="17"/>
      <c r="C239" s="17"/>
      <c r="D239" s="17"/>
      <c r="E239" s="17"/>
      <c r="F239" s="17"/>
    </row>
    <row r="240" spans="1:6" ht="12.75">
      <c r="A240" s="18" t="s">
        <v>590</v>
      </c>
      <c r="B240" s="17">
        <v>15</v>
      </c>
      <c r="C240" s="17">
        <v>5</v>
      </c>
      <c r="D240" s="17"/>
      <c r="E240" s="17"/>
      <c r="F240" s="17"/>
    </row>
    <row r="241" spans="1:6" ht="12.75">
      <c r="A241" s="17" t="s">
        <v>507</v>
      </c>
      <c r="B241" s="17"/>
      <c r="C241" s="17"/>
      <c r="D241" s="17"/>
      <c r="E241" s="17"/>
      <c r="F241" s="17"/>
    </row>
    <row r="242" spans="1:6" ht="12.75">
      <c r="A242" s="17" t="s">
        <v>591</v>
      </c>
      <c r="B242" s="17">
        <v>50</v>
      </c>
      <c r="C242" s="17">
        <v>55</v>
      </c>
      <c r="D242" s="17"/>
      <c r="E242" s="17"/>
      <c r="F242" s="17"/>
    </row>
    <row r="243" spans="1:6" ht="12.75">
      <c r="A243" s="17" t="s">
        <v>592</v>
      </c>
      <c r="B243" s="17">
        <v>50</v>
      </c>
      <c r="C243" s="17"/>
      <c r="D243" s="17"/>
      <c r="E243" s="17"/>
      <c r="F243" s="17"/>
    </row>
    <row r="244" spans="1:6" ht="12.75">
      <c r="A244" s="17" t="s">
        <v>593</v>
      </c>
      <c r="B244" s="17"/>
      <c r="C244" s="17"/>
      <c r="D244" s="17"/>
      <c r="E244" s="17"/>
      <c r="F244" s="17"/>
    </row>
    <row r="245" spans="1:6" ht="12.75">
      <c r="A245" s="17" t="s">
        <v>594</v>
      </c>
      <c r="B245" s="17">
        <v>60</v>
      </c>
      <c r="C245" s="17">
        <v>104</v>
      </c>
      <c r="D245" s="17"/>
      <c r="E245" s="17"/>
      <c r="F245" s="17"/>
    </row>
    <row r="246" spans="1:6" ht="12.75">
      <c r="A246" s="17" t="s">
        <v>595</v>
      </c>
      <c r="B246" s="17">
        <v>20</v>
      </c>
      <c r="C246" s="17"/>
      <c r="D246" s="17"/>
      <c r="E246" s="17"/>
      <c r="F246" s="17"/>
    </row>
    <row r="247" spans="1:6" ht="22.5">
      <c r="A247" s="17" t="s">
        <v>596</v>
      </c>
      <c r="B247" s="17"/>
      <c r="C247" s="17">
        <v>759</v>
      </c>
      <c r="D247" s="17"/>
      <c r="E247" s="17"/>
      <c r="F247" s="17"/>
    </row>
    <row r="248" spans="1:6" ht="12.75">
      <c r="A248" s="17" t="s">
        <v>497</v>
      </c>
      <c r="B248" s="17">
        <v>260</v>
      </c>
      <c r="C248" s="17"/>
      <c r="D248" s="17"/>
      <c r="E248" s="17"/>
      <c r="F248" s="17"/>
    </row>
    <row r="249" spans="1:6" ht="12.75">
      <c r="A249" s="17" t="s">
        <v>415</v>
      </c>
      <c r="B249" s="17">
        <v>80</v>
      </c>
      <c r="C249" s="17"/>
      <c r="D249" s="17"/>
      <c r="E249" s="17"/>
      <c r="F249" s="17"/>
    </row>
    <row r="250" spans="1:6" ht="12.75">
      <c r="A250" s="17" t="s">
        <v>416</v>
      </c>
      <c r="B250" s="17">
        <v>0</v>
      </c>
      <c r="C250" s="17"/>
      <c r="D250" s="17"/>
      <c r="E250" s="17"/>
      <c r="F250" s="17"/>
    </row>
    <row r="251" spans="1:6" ht="12.75">
      <c r="A251" s="17" t="s">
        <v>597</v>
      </c>
      <c r="B251" s="17">
        <v>200</v>
      </c>
      <c r="C251" s="17"/>
      <c r="D251" s="17"/>
      <c r="E251" s="17"/>
      <c r="F251" s="17"/>
    </row>
    <row r="252" spans="1:6" ht="12.75">
      <c r="A252" s="17" t="s">
        <v>18</v>
      </c>
      <c r="B252" s="17">
        <v>234</v>
      </c>
      <c r="C252" s="17">
        <v>234</v>
      </c>
      <c r="D252" s="17"/>
      <c r="E252" s="17"/>
      <c r="F252" s="17"/>
    </row>
    <row r="253" spans="1:6" ht="12.75">
      <c r="A253" s="17" t="s">
        <v>598</v>
      </c>
      <c r="B253" s="17">
        <v>20</v>
      </c>
      <c r="C253" s="17">
        <v>18</v>
      </c>
      <c r="D253" s="17"/>
      <c r="E253" s="17"/>
      <c r="F253" s="17"/>
    </row>
    <row r="254" spans="1:6" ht="24.75" customHeight="1">
      <c r="A254" s="7" t="s">
        <v>513</v>
      </c>
      <c r="B254" s="7">
        <f>SUM(B240:B253)</f>
        <v>989</v>
      </c>
      <c r="C254" s="7">
        <f>SUM(C240:C253)</f>
        <v>1175</v>
      </c>
      <c r="D254" s="7"/>
      <c r="E254" s="7"/>
      <c r="F254" s="7"/>
    </row>
    <row r="255" spans="1:6" ht="12.75">
      <c r="A255" s="18" t="s">
        <v>389</v>
      </c>
      <c r="B255" s="17"/>
      <c r="C255" s="17"/>
      <c r="D255" s="17"/>
      <c r="E255" s="17"/>
      <c r="F255" s="17"/>
    </row>
    <row r="256" spans="1:6" ht="12.75">
      <c r="A256" s="17" t="s">
        <v>35</v>
      </c>
      <c r="B256" s="17">
        <v>100</v>
      </c>
      <c r="C256" s="17">
        <v>160</v>
      </c>
      <c r="D256" s="17"/>
      <c r="E256" s="17"/>
      <c r="F256" s="17"/>
    </row>
    <row r="257" spans="1:6" ht="12.75">
      <c r="A257" s="17" t="s">
        <v>36</v>
      </c>
      <c r="B257" s="17"/>
      <c r="C257" s="17"/>
      <c r="D257" s="17"/>
      <c r="E257" s="17"/>
      <c r="F257" s="17"/>
    </row>
    <row r="258" spans="1:6" ht="12.75">
      <c r="A258" s="17" t="s">
        <v>238</v>
      </c>
      <c r="B258" s="17">
        <v>50</v>
      </c>
      <c r="C258" s="17"/>
      <c r="D258" s="17"/>
      <c r="E258" s="17"/>
      <c r="F258" s="17"/>
    </row>
    <row r="259" spans="1:6" ht="12.75">
      <c r="A259" s="17" t="s">
        <v>37</v>
      </c>
      <c r="B259" s="17">
        <v>0</v>
      </c>
      <c r="C259" s="17"/>
      <c r="D259" s="17"/>
      <c r="E259" s="17"/>
      <c r="F259" s="17"/>
    </row>
    <row r="260" spans="1:6" ht="12.75">
      <c r="A260" s="17" t="s">
        <v>322</v>
      </c>
      <c r="B260" s="17">
        <v>97</v>
      </c>
      <c r="C260" s="17"/>
      <c r="D260" s="17"/>
      <c r="E260" s="17"/>
      <c r="F260" s="17"/>
    </row>
    <row r="261" spans="1:6" ht="12.75">
      <c r="A261" s="17" t="s">
        <v>38</v>
      </c>
      <c r="B261" s="17">
        <v>50</v>
      </c>
      <c r="C261" s="17"/>
      <c r="D261" s="17"/>
      <c r="E261" s="17"/>
      <c r="F261" s="17"/>
    </row>
    <row r="262" spans="1:6" ht="12.75">
      <c r="A262" s="18" t="s">
        <v>589</v>
      </c>
      <c r="B262" s="28">
        <f>SUM(B256:B261)</f>
        <v>297</v>
      </c>
      <c r="C262" s="7">
        <f>SUM(C256:C261)</f>
        <v>160</v>
      </c>
      <c r="D262" s="7">
        <f>SUM(D256:D261)</f>
        <v>0</v>
      </c>
      <c r="E262" s="7">
        <f>SUM(E256:E261)</f>
        <v>0</v>
      </c>
      <c r="F262" s="7">
        <f>SUM(F256:F261)</f>
        <v>0</v>
      </c>
    </row>
    <row r="263" spans="1:6" ht="12.75">
      <c r="A263" s="17"/>
      <c r="B263" s="17"/>
      <c r="C263" s="17"/>
      <c r="D263" s="17"/>
      <c r="E263" s="17"/>
      <c r="F263" s="17"/>
    </row>
    <row r="264" spans="1:6" ht="12.75">
      <c r="A264" s="18" t="s">
        <v>391</v>
      </c>
      <c r="B264" s="17"/>
      <c r="C264" s="17"/>
      <c r="D264" s="17"/>
      <c r="E264" s="17"/>
      <c r="F264" s="17"/>
    </row>
    <row r="265" spans="1:6" ht="12.75">
      <c r="A265" s="17" t="s">
        <v>39</v>
      </c>
      <c r="B265" s="17">
        <v>330</v>
      </c>
      <c r="C265" s="17">
        <v>189</v>
      </c>
      <c r="D265" s="17"/>
      <c r="E265" s="17"/>
      <c r="F265" s="17"/>
    </row>
    <row r="266" spans="1:6" ht="12.75">
      <c r="A266" s="17" t="s">
        <v>40</v>
      </c>
      <c r="B266" s="17">
        <v>50</v>
      </c>
      <c r="C266" s="17">
        <v>87</v>
      </c>
      <c r="D266" s="17"/>
      <c r="E266" s="17"/>
      <c r="F266" s="17"/>
    </row>
    <row r="267" spans="1:6" ht="22.5">
      <c r="A267" s="17" t="s">
        <v>41</v>
      </c>
      <c r="B267" s="17">
        <v>20</v>
      </c>
      <c r="C267" s="17">
        <v>4</v>
      </c>
      <c r="D267" s="17"/>
      <c r="E267" s="17"/>
      <c r="F267" s="17"/>
    </row>
    <row r="268" spans="1:6" ht="12.75">
      <c r="A268" s="18" t="s">
        <v>42</v>
      </c>
      <c r="B268" s="7">
        <f>SUM(B265:B267)</f>
        <v>400</v>
      </c>
      <c r="C268" s="7">
        <f>SUM(C265:C267)</f>
        <v>280</v>
      </c>
      <c r="D268" s="7">
        <f>SUM(D265:D267)</f>
        <v>0</v>
      </c>
      <c r="E268" s="7">
        <f>SUM(E265:E267)</f>
        <v>0</v>
      </c>
      <c r="F268" s="7">
        <f>SUM(F265:F267)</f>
        <v>0</v>
      </c>
    </row>
    <row r="269" spans="1:6" ht="12.75">
      <c r="A269" s="17"/>
      <c r="B269" s="17"/>
      <c r="C269" s="17"/>
      <c r="D269" s="17"/>
      <c r="E269" s="17"/>
      <c r="F269" s="17"/>
    </row>
    <row r="270" spans="1:6" ht="12.75">
      <c r="A270" s="18" t="s">
        <v>240</v>
      </c>
      <c r="B270" s="17"/>
      <c r="C270" s="17"/>
      <c r="D270" s="17"/>
      <c r="E270" s="17"/>
      <c r="F270" s="17"/>
    </row>
    <row r="271" spans="1:6" ht="22.5">
      <c r="A271" s="17" t="s">
        <v>16</v>
      </c>
      <c r="B271" s="17"/>
      <c r="C271" s="17"/>
      <c r="D271" s="17"/>
      <c r="E271" s="17"/>
      <c r="F271" s="17"/>
    </row>
    <row r="272" spans="1:6" ht="12.75">
      <c r="A272" s="17" t="s">
        <v>43</v>
      </c>
      <c r="B272" s="17">
        <v>150</v>
      </c>
      <c r="C272" s="17">
        <v>98</v>
      </c>
      <c r="D272" s="17"/>
      <c r="E272" s="17"/>
      <c r="F272" s="17"/>
    </row>
    <row r="273" spans="1:6" ht="12.75">
      <c r="A273" s="18" t="s">
        <v>44</v>
      </c>
      <c r="B273" s="7">
        <f>SUM(B271:B272)</f>
        <v>150</v>
      </c>
      <c r="C273" s="24">
        <f>SUM(C272)</f>
        <v>98</v>
      </c>
      <c r="D273" s="24">
        <f>SUM(D272)</f>
        <v>0</v>
      </c>
      <c r="E273" s="17"/>
      <c r="F273" s="7">
        <v>0</v>
      </c>
    </row>
    <row r="274" spans="1:6" ht="12.75">
      <c r="A274" s="17"/>
      <c r="B274" s="17"/>
      <c r="C274" s="18"/>
      <c r="D274" s="17"/>
      <c r="E274" s="17"/>
      <c r="F274" s="17"/>
    </row>
    <row r="275" spans="1:6" ht="12.75">
      <c r="A275" s="18" t="s">
        <v>45</v>
      </c>
      <c r="B275" s="18">
        <f>B273+B268+B262+B254</f>
        <v>1836</v>
      </c>
      <c r="C275" s="18">
        <f>C254+C262+C268+C273+0</f>
        <v>1713</v>
      </c>
      <c r="D275" s="18">
        <f>D254+D262+D268+D273</f>
        <v>0</v>
      </c>
      <c r="E275" s="18">
        <f>E254+E262+E268+E273</f>
        <v>0</v>
      </c>
      <c r="F275" s="18">
        <f>F254+F262+F268+F273</f>
        <v>0</v>
      </c>
    </row>
    <row r="276" spans="1:6" ht="12.75">
      <c r="A276" s="17"/>
      <c r="B276" s="17" t="s">
        <v>228</v>
      </c>
      <c r="C276" s="17"/>
      <c r="D276" s="17"/>
      <c r="E276" s="17"/>
      <c r="F276" s="17"/>
    </row>
    <row r="277" spans="1:6" ht="12.75">
      <c r="A277" s="18" t="s">
        <v>46</v>
      </c>
      <c r="B277" s="18">
        <v>351</v>
      </c>
      <c r="C277" s="17"/>
      <c r="D277" s="18"/>
      <c r="E277" s="17"/>
      <c r="F277" s="4"/>
    </row>
    <row r="278" spans="1:6" ht="22.5">
      <c r="A278" s="17" t="s">
        <v>47</v>
      </c>
      <c r="B278" s="17"/>
      <c r="C278" s="17"/>
      <c r="D278" s="17"/>
      <c r="E278" s="17"/>
      <c r="F278" s="17"/>
    </row>
    <row r="279" spans="1:6" ht="22.5">
      <c r="A279" s="17" t="s">
        <v>17</v>
      </c>
      <c r="B279" s="17"/>
      <c r="C279" s="17"/>
      <c r="D279" s="17"/>
      <c r="E279" s="17"/>
      <c r="F279" s="17"/>
    </row>
    <row r="280" spans="1:6" ht="12.75">
      <c r="A280" s="17" t="s">
        <v>19</v>
      </c>
      <c r="B280" s="17"/>
      <c r="C280" s="17"/>
      <c r="D280" s="17"/>
      <c r="E280" s="17"/>
      <c r="F280" s="17"/>
    </row>
    <row r="281" spans="1:6" ht="12.75">
      <c r="A281" s="17"/>
      <c r="B281" s="17"/>
      <c r="C281" s="17"/>
      <c r="D281" s="17"/>
      <c r="E281" s="17"/>
      <c r="F281" s="17"/>
    </row>
    <row r="282" spans="1:6" ht="12.75">
      <c r="A282" s="18" t="s">
        <v>26</v>
      </c>
      <c r="B282" s="18">
        <v>50281</v>
      </c>
      <c r="C282" s="18">
        <f>C218+C225+C275+C277</f>
        <v>50632</v>
      </c>
      <c r="D282" s="18">
        <f>D218+D225+D275+D277</f>
        <v>0</v>
      </c>
      <c r="E282" s="4">
        <f>E218+E225+E275+E277</f>
        <v>0</v>
      </c>
      <c r="F282" s="4">
        <f>F218+F225+F275+F277</f>
        <v>0</v>
      </c>
    </row>
    <row r="283" ht="12.75">
      <c r="C283" s="3"/>
    </row>
    <row r="293" ht="12.75">
      <c r="G29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09"/>
  <sheetViews>
    <sheetView workbookViewId="0" topLeftCell="A1">
      <selection activeCell="F76" sqref="F76"/>
    </sheetView>
  </sheetViews>
  <sheetFormatPr defaultColWidth="9.140625" defaultRowHeight="12.75"/>
  <cols>
    <col min="1" max="1" width="45.8515625" style="0" customWidth="1"/>
    <col min="2" max="2" width="8.8515625" style="0" customWidth="1"/>
    <col min="3" max="3" width="9.57421875" style="0" customWidth="1"/>
    <col min="5" max="5" width="10.7109375" style="0" bestFit="1" customWidth="1"/>
  </cols>
  <sheetData>
    <row r="1" ht="15.75">
      <c r="A1" s="25" t="s">
        <v>352</v>
      </c>
    </row>
    <row r="2" spans="1:6" ht="50.25" customHeight="1">
      <c r="A2" s="66" t="s">
        <v>580</v>
      </c>
      <c r="B2" s="8" t="s">
        <v>315</v>
      </c>
      <c r="C2" s="9" t="s">
        <v>467</v>
      </c>
      <c r="D2" s="8" t="s">
        <v>468</v>
      </c>
      <c r="E2" s="8" t="s">
        <v>319</v>
      </c>
      <c r="F2" s="11" t="s">
        <v>469</v>
      </c>
    </row>
    <row r="3" spans="1:6" ht="42" customHeight="1">
      <c r="A3" s="25" t="s">
        <v>82</v>
      </c>
      <c r="B3" s="10" t="s">
        <v>314</v>
      </c>
      <c r="C3" s="10" t="s">
        <v>317</v>
      </c>
      <c r="D3" s="10" t="s">
        <v>229</v>
      </c>
      <c r="E3" s="26" t="s">
        <v>320</v>
      </c>
      <c r="F3" s="13" t="s">
        <v>316</v>
      </c>
    </row>
    <row r="4" spans="1:6" ht="17.25" customHeight="1">
      <c r="A4" s="4" t="s">
        <v>384</v>
      </c>
      <c r="B4" s="5"/>
      <c r="C4" s="5"/>
      <c r="D4" s="5"/>
      <c r="E4" s="27"/>
      <c r="F4" s="5"/>
    </row>
    <row r="5" spans="1:6" ht="12.75">
      <c r="A5" s="5" t="s">
        <v>458</v>
      </c>
      <c r="B5" s="5"/>
      <c r="C5" s="5"/>
      <c r="D5" s="5"/>
      <c r="E5" s="27"/>
      <c r="F5" s="5"/>
    </row>
    <row r="6" spans="1:6" ht="12.75">
      <c r="A6" s="5" t="s">
        <v>459</v>
      </c>
      <c r="B6" s="5">
        <v>80</v>
      </c>
      <c r="C6" s="5"/>
      <c r="D6" s="5">
        <v>100</v>
      </c>
      <c r="E6" s="27"/>
      <c r="F6" s="5"/>
    </row>
    <row r="7" spans="1:6" ht="12.75">
      <c r="A7" s="5" t="s">
        <v>460</v>
      </c>
      <c r="B7" s="5">
        <v>20</v>
      </c>
      <c r="C7" s="5"/>
      <c r="D7" s="5"/>
      <c r="E7" s="27"/>
      <c r="F7" s="5"/>
    </row>
    <row r="8" spans="1:6" ht="12.75">
      <c r="A8" s="5" t="s">
        <v>461</v>
      </c>
      <c r="B8" s="5"/>
      <c r="C8" s="5">
        <v>1729</v>
      </c>
      <c r="D8" s="5"/>
      <c r="E8" s="27"/>
      <c r="F8" s="5"/>
    </row>
    <row r="9" spans="1:6" ht="12.75">
      <c r="A9" s="5" t="s">
        <v>462</v>
      </c>
      <c r="B9" s="5">
        <v>400</v>
      </c>
      <c r="C9" s="5"/>
      <c r="D9" s="5">
        <v>500</v>
      </c>
      <c r="E9" s="27"/>
      <c r="F9" s="5"/>
    </row>
    <row r="10" spans="1:6" ht="12.75">
      <c r="A10" s="6" t="s">
        <v>463</v>
      </c>
      <c r="B10" s="5">
        <v>1000</v>
      </c>
      <c r="C10" s="5"/>
      <c r="D10" s="5">
        <v>1070</v>
      </c>
      <c r="E10" s="27"/>
      <c r="F10" s="5"/>
    </row>
    <row r="11" spans="1:6" ht="12.75">
      <c r="A11" s="6" t="s">
        <v>94</v>
      </c>
      <c r="B11" s="5"/>
      <c r="C11" s="5"/>
      <c r="D11" s="5"/>
      <c r="E11" s="27"/>
      <c r="F11" s="5"/>
    </row>
    <row r="12" spans="1:6" ht="12.75">
      <c r="A12" s="6" t="s">
        <v>564</v>
      </c>
      <c r="B12" s="5"/>
      <c r="C12" s="5"/>
      <c r="D12" s="5">
        <v>10</v>
      </c>
      <c r="E12" s="27"/>
      <c r="F12" s="5"/>
    </row>
    <row r="13" spans="1:6" ht="12.75">
      <c r="A13" s="4" t="s">
        <v>31</v>
      </c>
      <c r="B13" s="4">
        <f>SUM(B6:B12)</f>
        <v>1500</v>
      </c>
      <c r="C13" s="4">
        <f>SUM(C6:C12)</f>
        <v>1729</v>
      </c>
      <c r="D13" s="4">
        <f>SUM(D6:D12)</f>
        <v>1680</v>
      </c>
      <c r="E13" s="4">
        <f>SUM(E6:E12)</f>
        <v>0</v>
      </c>
      <c r="F13" s="4">
        <f>SUM(F6:F12)</f>
        <v>0</v>
      </c>
    </row>
    <row r="14" spans="1:6" ht="12.75">
      <c r="A14" s="43" t="s">
        <v>33</v>
      </c>
      <c r="B14" s="44"/>
      <c r="C14" s="44"/>
      <c r="D14" s="44"/>
      <c r="E14" s="45"/>
      <c r="F14" s="45"/>
    </row>
    <row r="15" spans="1:6" ht="12.75" customHeight="1">
      <c r="A15" s="4" t="s">
        <v>54</v>
      </c>
      <c r="B15" s="5"/>
      <c r="C15" s="5"/>
      <c r="D15" s="5"/>
      <c r="E15" s="27"/>
      <c r="F15" s="27"/>
    </row>
    <row r="16" spans="1:6" ht="12.75">
      <c r="A16" s="4" t="s">
        <v>499</v>
      </c>
      <c r="B16" s="5"/>
      <c r="C16" s="5"/>
      <c r="D16" s="5"/>
      <c r="E16" s="27"/>
      <c r="F16" s="27"/>
    </row>
    <row r="17" spans="1:6" ht="12.75">
      <c r="A17" s="5" t="s">
        <v>401</v>
      </c>
      <c r="B17" s="5"/>
      <c r="C17" s="5"/>
      <c r="D17" s="5"/>
      <c r="E17" s="27"/>
      <c r="F17" s="27"/>
    </row>
    <row r="18" spans="1:6" ht="12.75">
      <c r="A18" s="5" t="s">
        <v>464</v>
      </c>
      <c r="B18" s="5">
        <v>5458</v>
      </c>
      <c r="C18" s="5">
        <v>4261</v>
      </c>
      <c r="D18" s="5">
        <v>5146</v>
      </c>
      <c r="E18" s="17"/>
      <c r="F18" s="17"/>
    </row>
    <row r="19" spans="1:6" ht="12.75">
      <c r="A19" s="4" t="s">
        <v>312</v>
      </c>
      <c r="B19" s="5"/>
      <c r="C19" s="5"/>
      <c r="D19" s="5"/>
      <c r="E19" s="27"/>
      <c r="F19" s="27" t="s">
        <v>228</v>
      </c>
    </row>
    <row r="20" spans="1:6" ht="14.25" customHeight="1">
      <c r="A20" s="5" t="s">
        <v>417</v>
      </c>
      <c r="B20" s="5"/>
      <c r="C20" s="5"/>
      <c r="D20" s="5"/>
      <c r="E20" s="27"/>
      <c r="F20" s="27"/>
    </row>
    <row r="21" spans="1:6" ht="13.5" customHeight="1">
      <c r="A21" s="5" t="s">
        <v>418</v>
      </c>
      <c r="B21" s="5"/>
      <c r="C21" s="5"/>
      <c r="D21" s="5"/>
      <c r="E21" s="27"/>
      <c r="F21" s="27"/>
    </row>
    <row r="22" spans="1:6" ht="13.5" customHeight="1">
      <c r="A22" s="5" t="s">
        <v>311</v>
      </c>
      <c r="B22" s="5"/>
      <c r="C22" s="5"/>
      <c r="D22" s="5"/>
      <c r="E22" s="27"/>
      <c r="F22" s="27"/>
    </row>
    <row r="23" spans="1:6" ht="12.75">
      <c r="A23" s="5" t="s">
        <v>419</v>
      </c>
      <c r="B23" s="5"/>
      <c r="C23" s="5"/>
      <c r="D23" s="5"/>
      <c r="E23" s="27"/>
      <c r="F23" s="27"/>
    </row>
    <row r="24" spans="1:6" ht="12.75" customHeight="1">
      <c r="A24" s="5" t="s">
        <v>420</v>
      </c>
      <c r="B24" s="5"/>
      <c r="C24" s="5"/>
      <c r="D24" s="5"/>
      <c r="E24" s="27"/>
      <c r="F24" s="27"/>
    </row>
    <row r="25" spans="1:6" ht="13.5" customHeight="1">
      <c r="A25" s="5" t="s">
        <v>421</v>
      </c>
      <c r="B25" s="5"/>
      <c r="C25" s="5"/>
      <c r="D25" s="5">
        <v>327</v>
      </c>
      <c r="E25" s="27"/>
      <c r="F25" s="27"/>
    </row>
    <row r="26" spans="1:6" ht="12" customHeight="1">
      <c r="A26" s="5" t="s">
        <v>422</v>
      </c>
      <c r="B26" s="5"/>
      <c r="C26" s="5"/>
      <c r="D26" s="5"/>
      <c r="E26" s="27"/>
      <c r="F26" s="27"/>
    </row>
    <row r="27" spans="1:6" ht="12.75">
      <c r="A27" s="4" t="s">
        <v>230</v>
      </c>
      <c r="B27" s="5">
        <v>465</v>
      </c>
      <c r="C27" s="5">
        <v>469</v>
      </c>
      <c r="D27" s="5">
        <v>524</v>
      </c>
      <c r="E27" s="27"/>
      <c r="F27" s="17"/>
    </row>
    <row r="28" spans="1:6" ht="11.25" customHeight="1">
      <c r="A28" s="5" t="s">
        <v>423</v>
      </c>
      <c r="B28" s="5"/>
      <c r="C28" s="5"/>
      <c r="D28" s="5"/>
      <c r="E28" s="27"/>
      <c r="F28" s="27"/>
    </row>
    <row r="29" spans="1:6" ht="13.5" customHeight="1">
      <c r="A29" s="5" t="s">
        <v>424</v>
      </c>
      <c r="B29" s="5"/>
      <c r="C29" s="5"/>
      <c r="D29" s="5"/>
      <c r="E29" s="27"/>
      <c r="F29" s="27"/>
    </row>
    <row r="30" spans="1:6" ht="11.25" customHeight="1">
      <c r="A30" s="5" t="s">
        <v>425</v>
      </c>
      <c r="B30" s="5"/>
      <c r="C30" s="5"/>
      <c r="D30" s="5"/>
      <c r="E30" s="27"/>
      <c r="F30" s="27"/>
    </row>
    <row r="31" spans="1:6" ht="12.75">
      <c r="A31" s="5" t="s">
        <v>402</v>
      </c>
      <c r="B31" s="5">
        <v>107</v>
      </c>
      <c r="C31" s="5">
        <v>107</v>
      </c>
      <c r="D31" s="5">
        <v>109</v>
      </c>
      <c r="E31" s="17"/>
      <c r="F31" s="17"/>
    </row>
    <row r="32" spans="1:6" ht="12.75">
      <c r="A32" s="5" t="s">
        <v>465</v>
      </c>
      <c r="B32" s="5"/>
      <c r="C32" s="5"/>
      <c r="D32" s="5"/>
      <c r="E32" s="17"/>
      <c r="F32" s="17"/>
    </row>
    <row r="33" spans="1:6" ht="12.75">
      <c r="A33" s="5" t="s">
        <v>83</v>
      </c>
      <c r="B33" s="5">
        <v>108</v>
      </c>
      <c r="C33" s="5">
        <v>107</v>
      </c>
      <c r="D33" s="5">
        <v>120</v>
      </c>
      <c r="E33" s="17"/>
      <c r="F33" s="17"/>
    </row>
    <row r="34" spans="1:6" ht="12.75">
      <c r="A34" s="5" t="s">
        <v>84</v>
      </c>
      <c r="B34" s="5"/>
      <c r="C34" s="5">
        <v>38</v>
      </c>
      <c r="D34" s="5">
        <v>39</v>
      </c>
      <c r="E34" s="17"/>
      <c r="F34" s="17"/>
    </row>
    <row r="35" spans="1:6" ht="12.75">
      <c r="A35" s="5" t="s">
        <v>85</v>
      </c>
      <c r="B35" s="5"/>
      <c r="C35" s="5"/>
      <c r="D35" s="5"/>
      <c r="E35" s="17"/>
      <c r="F35" s="17"/>
    </row>
    <row r="36" spans="1:6" ht="12.75">
      <c r="A36" s="5" t="s">
        <v>466</v>
      </c>
      <c r="B36" s="5"/>
      <c r="C36" s="5"/>
      <c r="D36" s="5"/>
      <c r="E36" s="17"/>
      <c r="F36" s="17"/>
    </row>
    <row r="37" spans="1:6" ht="12.75">
      <c r="A37" s="5" t="s">
        <v>429</v>
      </c>
      <c r="B37" s="5">
        <v>240</v>
      </c>
      <c r="C37" s="5">
        <v>240</v>
      </c>
      <c r="D37" s="5">
        <v>240</v>
      </c>
      <c r="E37" s="17"/>
      <c r="F37" s="17"/>
    </row>
    <row r="38" spans="1:6" s="2" customFormat="1" ht="12.75">
      <c r="A38" s="5" t="s">
        <v>256</v>
      </c>
      <c r="B38" s="7">
        <f>SUM(B18:B38)</f>
        <v>6378</v>
      </c>
      <c r="C38" s="7">
        <f>SUM(C18:C38)</f>
        <v>5222</v>
      </c>
      <c r="D38" s="7">
        <f>SUM(D18:D37)</f>
        <v>6505</v>
      </c>
      <c r="E38" s="7">
        <f>SUM(E18:E38)</f>
        <v>0</v>
      </c>
      <c r="F38" s="7"/>
    </row>
    <row r="39" spans="1:6" ht="12.75">
      <c r="A39" s="4" t="s">
        <v>338</v>
      </c>
      <c r="B39" s="5"/>
      <c r="C39" s="5"/>
      <c r="D39" s="5"/>
      <c r="E39" s="17"/>
      <c r="F39" s="17"/>
    </row>
    <row r="40" spans="1:6" ht="12.75">
      <c r="A40" s="5" t="s">
        <v>337</v>
      </c>
      <c r="B40" s="5"/>
      <c r="C40" s="5"/>
      <c r="D40" s="5"/>
      <c r="E40" s="17"/>
      <c r="F40" s="17"/>
    </row>
    <row r="41" spans="1:6" ht="12.75">
      <c r="A41" s="5" t="s">
        <v>353</v>
      </c>
      <c r="B41" s="5"/>
      <c r="C41" s="5"/>
      <c r="D41" s="5"/>
      <c r="E41" s="17"/>
      <c r="F41" s="17"/>
    </row>
    <row r="42" spans="1:6" ht="22.5" customHeight="1">
      <c r="A42" s="5" t="s">
        <v>249</v>
      </c>
      <c r="B42" s="5">
        <v>1488</v>
      </c>
      <c r="C42" s="5">
        <v>2732</v>
      </c>
      <c r="D42" s="5">
        <v>1680</v>
      </c>
      <c r="E42" s="5" t="s">
        <v>426</v>
      </c>
      <c r="F42" s="17"/>
    </row>
    <row r="43" spans="1:6" ht="12" customHeight="1">
      <c r="A43" s="5" t="s">
        <v>361</v>
      </c>
      <c r="B43" s="46"/>
      <c r="C43" s="46"/>
      <c r="D43" s="46"/>
      <c r="E43" s="17"/>
      <c r="F43" s="17"/>
    </row>
    <row r="44" spans="1:6" ht="13.5" customHeight="1">
      <c r="A44" s="5" t="s">
        <v>565</v>
      </c>
      <c r="B44" s="46"/>
      <c r="C44" s="46"/>
      <c r="D44" s="46"/>
      <c r="E44" s="17"/>
      <c r="F44" s="17"/>
    </row>
    <row r="45" spans="1:6" ht="13.5" customHeight="1">
      <c r="A45" s="5" t="s">
        <v>132</v>
      </c>
      <c r="B45" s="5"/>
      <c r="C45" s="5"/>
      <c r="D45" s="5"/>
      <c r="E45" s="27"/>
      <c r="F45" s="27"/>
    </row>
    <row r="46" spans="1:6" ht="13.5" customHeight="1">
      <c r="A46" s="5" t="s">
        <v>131</v>
      </c>
      <c r="B46" s="5"/>
      <c r="C46" s="5"/>
      <c r="D46" s="5"/>
      <c r="E46" s="27"/>
      <c r="F46" s="27"/>
    </row>
    <row r="47" spans="1:6" ht="12.75">
      <c r="A47" s="5" t="s">
        <v>359</v>
      </c>
      <c r="B47" s="5"/>
      <c r="C47" s="5"/>
      <c r="D47" s="5"/>
      <c r="E47" s="27"/>
      <c r="F47" s="27"/>
    </row>
    <row r="48" spans="1:6" ht="12.75">
      <c r="A48" s="5" t="s">
        <v>566</v>
      </c>
      <c r="B48" s="5"/>
      <c r="C48" s="5"/>
      <c r="D48" s="5"/>
      <c r="E48" s="27"/>
      <c r="F48" s="27"/>
    </row>
    <row r="49" spans="1:6" ht="12.75">
      <c r="A49" s="5" t="s">
        <v>360</v>
      </c>
      <c r="B49" s="5"/>
      <c r="C49" s="5"/>
      <c r="D49" s="5"/>
      <c r="E49" s="27"/>
      <c r="F49" s="27"/>
    </row>
    <row r="50" spans="1:6" ht="12.75">
      <c r="A50" s="5" t="s">
        <v>567</v>
      </c>
      <c r="B50" s="5"/>
      <c r="C50" s="5"/>
      <c r="D50" s="5"/>
      <c r="E50" s="27"/>
      <c r="F50" s="27"/>
    </row>
    <row r="51" spans="1:6" ht="12.75">
      <c r="A51" s="5" t="s">
        <v>572</v>
      </c>
      <c r="B51" s="5"/>
      <c r="C51" s="5"/>
      <c r="D51" s="5"/>
      <c r="E51" s="27"/>
      <c r="F51" s="27"/>
    </row>
    <row r="52" spans="1:6" ht="12.75">
      <c r="A52" s="5"/>
      <c r="B52" s="5"/>
      <c r="C52" s="5"/>
      <c r="D52" s="5"/>
      <c r="E52" s="27"/>
      <c r="F52" s="27"/>
    </row>
    <row r="53" spans="1:6" ht="12.75">
      <c r="A53" s="5"/>
      <c r="B53" s="5"/>
      <c r="C53" s="5"/>
      <c r="D53" s="5"/>
      <c r="E53" s="27"/>
      <c r="F53" s="27"/>
    </row>
    <row r="54" spans="1:6" ht="12.75">
      <c r="A54" s="5"/>
      <c r="B54" s="5"/>
      <c r="C54" s="5"/>
      <c r="D54" s="5"/>
      <c r="E54" s="27"/>
      <c r="F54" s="27"/>
    </row>
    <row r="55" spans="1:6" ht="12.75">
      <c r="A55" s="5" t="s">
        <v>339</v>
      </c>
      <c r="B55" s="5"/>
      <c r="C55" s="5"/>
      <c r="D55" s="5"/>
      <c r="E55" s="27"/>
      <c r="F55" s="27"/>
    </row>
    <row r="56" spans="1:6" ht="12.75">
      <c r="A56" s="5" t="s">
        <v>321</v>
      </c>
      <c r="B56" s="5"/>
      <c r="C56" s="5"/>
      <c r="D56" s="5"/>
      <c r="E56" s="27"/>
      <c r="F56" s="27"/>
    </row>
    <row r="57" spans="1:6" ht="24" customHeight="1">
      <c r="A57" s="70" t="s">
        <v>427</v>
      </c>
      <c r="B57" s="5">
        <v>420</v>
      </c>
      <c r="C57" s="5"/>
      <c r="D57" s="5">
        <v>420</v>
      </c>
      <c r="E57" s="5" t="s">
        <v>426</v>
      </c>
      <c r="F57" s="21"/>
    </row>
    <row r="58" spans="1:6" ht="14.25" customHeight="1">
      <c r="A58" s="70" t="s">
        <v>568</v>
      </c>
      <c r="B58" s="5"/>
      <c r="C58" s="5"/>
      <c r="D58" s="5"/>
      <c r="E58" s="17"/>
      <c r="F58" s="21"/>
    </row>
    <row r="59" spans="1:6" ht="12.75">
      <c r="A59" s="70" t="s">
        <v>362</v>
      </c>
      <c r="B59" s="5"/>
      <c r="C59" s="5"/>
      <c r="D59" s="5"/>
      <c r="E59" s="17"/>
      <c r="F59" s="21"/>
    </row>
    <row r="60" spans="1:6" ht="12.75">
      <c r="A60" s="70" t="s">
        <v>569</v>
      </c>
      <c r="B60" s="5"/>
      <c r="C60" s="5"/>
      <c r="D60" s="5"/>
      <c r="E60" s="17"/>
      <c r="F60" s="21"/>
    </row>
    <row r="61" spans="1:6" ht="13.5" customHeight="1">
      <c r="A61" s="70" t="s">
        <v>363</v>
      </c>
      <c r="B61" s="5"/>
      <c r="C61" s="5"/>
      <c r="D61" s="5"/>
      <c r="E61" s="17"/>
      <c r="F61" s="21"/>
    </row>
    <row r="62" spans="1:6" ht="13.5" customHeight="1">
      <c r="A62" s="70" t="s">
        <v>570</v>
      </c>
      <c r="B62" s="5"/>
      <c r="C62" s="5"/>
      <c r="D62" s="5"/>
      <c r="E62" s="17"/>
      <c r="F62" s="21"/>
    </row>
    <row r="63" spans="1:6" ht="12.75">
      <c r="A63" s="70" t="s">
        <v>364</v>
      </c>
      <c r="B63" s="5"/>
      <c r="C63" s="5"/>
      <c r="D63" s="5"/>
      <c r="E63" s="17"/>
      <c r="F63" s="21"/>
    </row>
    <row r="64" spans="1:6" ht="12.75">
      <c r="A64" s="70" t="s">
        <v>571</v>
      </c>
      <c r="B64" s="5"/>
      <c r="C64" s="5"/>
      <c r="D64" s="5"/>
      <c r="E64" s="17"/>
      <c r="F64" s="21"/>
    </row>
    <row r="65" spans="1:6" s="2" customFormat="1" ht="12.75">
      <c r="A65" s="5" t="s">
        <v>303</v>
      </c>
      <c r="B65" s="7">
        <f>SUM(B42:B65)</f>
        <v>1908</v>
      </c>
      <c r="C65" s="7">
        <f>SUM(C42:C56)</f>
        <v>2732</v>
      </c>
      <c r="D65" s="7">
        <f>SUM(D42:D63)</f>
        <v>2100</v>
      </c>
      <c r="E65" s="7">
        <f>SUM(E43:E65)</f>
        <v>0</v>
      </c>
      <c r="F65" s="7"/>
    </row>
    <row r="66" spans="1:6" ht="12.75">
      <c r="A66" s="4" t="s">
        <v>347</v>
      </c>
      <c r="B66" s="4">
        <f>B38+B65</f>
        <v>8286</v>
      </c>
      <c r="C66" s="4">
        <f>C38+C65</f>
        <v>7954</v>
      </c>
      <c r="D66" s="4">
        <f>D38+D65</f>
        <v>8605</v>
      </c>
      <c r="E66" s="18">
        <f>E38+E65</f>
        <v>0</v>
      </c>
      <c r="F66" s="18"/>
    </row>
    <row r="67" spans="1:6" ht="22.5" customHeight="1">
      <c r="A67" s="4" t="s">
        <v>33</v>
      </c>
      <c r="B67" s="8" t="s">
        <v>315</v>
      </c>
      <c r="C67" s="9" t="s">
        <v>467</v>
      </c>
      <c r="D67" s="8" t="s">
        <v>468</v>
      </c>
      <c r="E67" s="8" t="s">
        <v>319</v>
      </c>
      <c r="F67" s="11" t="s">
        <v>469</v>
      </c>
    </row>
    <row r="68" spans="1:6" ht="22.5">
      <c r="A68" s="4" t="s">
        <v>54</v>
      </c>
      <c r="B68" s="10" t="s">
        <v>314</v>
      </c>
      <c r="C68" s="10" t="s">
        <v>252</v>
      </c>
      <c r="D68" s="10" t="s">
        <v>229</v>
      </c>
      <c r="E68" s="8" t="s">
        <v>320</v>
      </c>
      <c r="F68" s="13" t="s">
        <v>316</v>
      </c>
    </row>
    <row r="69" spans="1:6" ht="12.75">
      <c r="A69" s="4" t="s">
        <v>348</v>
      </c>
      <c r="B69" s="5"/>
      <c r="C69" s="5"/>
      <c r="D69" s="5"/>
      <c r="E69" s="27"/>
      <c r="F69" s="27"/>
    </row>
    <row r="70" spans="1:6" ht="12.75">
      <c r="A70" s="5" t="s">
        <v>355</v>
      </c>
      <c r="B70" s="5">
        <v>2180</v>
      </c>
      <c r="C70" s="5">
        <v>1975</v>
      </c>
      <c r="D70" s="5">
        <v>2249</v>
      </c>
      <c r="E70" s="17"/>
      <c r="F70" s="17"/>
    </row>
    <row r="71" spans="1:6" ht="12.75">
      <c r="A71" s="5" t="s">
        <v>430</v>
      </c>
      <c r="B71" s="48"/>
      <c r="C71" s="5"/>
      <c r="D71" s="48"/>
      <c r="E71" s="5"/>
      <c r="F71" s="5"/>
    </row>
    <row r="72" spans="1:6" ht="12.75">
      <c r="A72" s="5" t="s">
        <v>98</v>
      </c>
      <c r="B72" s="48"/>
      <c r="C72" s="5"/>
      <c r="D72" s="48"/>
      <c r="E72" s="5"/>
      <c r="F72" s="5"/>
    </row>
    <row r="73" spans="1:6" ht="12.75">
      <c r="A73" s="5" t="s">
        <v>356</v>
      </c>
      <c r="B73" s="5">
        <v>181</v>
      </c>
      <c r="C73" s="5">
        <v>145</v>
      </c>
      <c r="D73" s="5">
        <v>232</v>
      </c>
      <c r="E73" s="17"/>
      <c r="F73" s="17">
        <v>0</v>
      </c>
    </row>
    <row r="74" spans="1:6" ht="12.75">
      <c r="A74" s="5" t="s">
        <v>431</v>
      </c>
      <c r="B74" s="5"/>
      <c r="C74" s="5"/>
      <c r="D74" s="5"/>
      <c r="E74" s="17"/>
      <c r="F74" s="17"/>
    </row>
    <row r="75" spans="1:6" ht="12.75">
      <c r="A75" s="5" t="s">
        <v>99</v>
      </c>
      <c r="B75" s="5"/>
      <c r="C75" s="5"/>
      <c r="D75" s="5"/>
      <c r="E75" s="17"/>
      <c r="F75" s="17"/>
    </row>
    <row r="76" spans="1:6" ht="12.75">
      <c r="A76" s="5" t="s">
        <v>428</v>
      </c>
      <c r="B76" s="5">
        <v>43</v>
      </c>
      <c r="C76" s="5">
        <v>76</v>
      </c>
      <c r="D76" s="5">
        <v>47</v>
      </c>
      <c r="E76" s="17"/>
      <c r="F76" s="17"/>
    </row>
    <row r="77" spans="1:6" ht="12.75">
      <c r="A77" s="4" t="s">
        <v>587</v>
      </c>
      <c r="B77" s="4">
        <f>SUM(B70:B76)</f>
        <v>2404</v>
      </c>
      <c r="C77" s="4">
        <f>SUM(C70:C76)</f>
        <v>2196</v>
      </c>
      <c r="D77" s="4">
        <f>SUM(D70:D76)</f>
        <v>2528</v>
      </c>
      <c r="E77" s="18">
        <f>SUM(E70:E76)</f>
        <v>0</v>
      </c>
      <c r="F77" s="18">
        <f>SUM(F70:F76)</f>
        <v>0</v>
      </c>
    </row>
    <row r="78" spans="1:6" ht="12.75">
      <c r="A78" s="4" t="s">
        <v>505</v>
      </c>
      <c r="B78" s="5"/>
      <c r="C78" s="5"/>
      <c r="D78" s="5"/>
      <c r="E78" s="27"/>
      <c r="F78" s="27"/>
    </row>
    <row r="79" spans="1:6" ht="12.75">
      <c r="A79" s="5" t="s">
        <v>260</v>
      </c>
      <c r="B79" s="5"/>
      <c r="C79" s="5"/>
      <c r="D79" s="5"/>
      <c r="E79" s="27"/>
      <c r="F79" s="27"/>
    </row>
    <row r="80" spans="1:6" ht="12.75">
      <c r="A80" s="5" t="s">
        <v>349</v>
      </c>
      <c r="B80" s="5">
        <v>150</v>
      </c>
      <c r="C80" s="5">
        <v>80</v>
      </c>
      <c r="D80" s="5">
        <v>150</v>
      </c>
      <c r="E80" s="17"/>
      <c r="F80" s="17"/>
    </row>
    <row r="81" spans="1:6" ht="12.75">
      <c r="A81" s="5" t="s">
        <v>371</v>
      </c>
      <c r="B81" s="5">
        <v>40</v>
      </c>
      <c r="C81" s="5"/>
      <c r="D81" s="5"/>
      <c r="E81" s="17"/>
      <c r="F81" s="17"/>
    </row>
    <row r="82" spans="1:6" ht="12.75">
      <c r="A82" s="5" t="s">
        <v>32</v>
      </c>
      <c r="B82" s="5">
        <v>150</v>
      </c>
      <c r="C82" s="5">
        <v>32</v>
      </c>
      <c r="D82" s="5">
        <v>150</v>
      </c>
      <c r="E82" s="17"/>
      <c r="F82" s="17"/>
    </row>
    <row r="83" spans="1:6" ht="12.75">
      <c r="A83" s="5" t="s">
        <v>498</v>
      </c>
      <c r="B83" s="5">
        <v>16</v>
      </c>
      <c r="C83" s="5">
        <v>16</v>
      </c>
      <c r="D83" s="5">
        <v>40</v>
      </c>
      <c r="E83" s="17"/>
      <c r="F83" s="17"/>
    </row>
    <row r="84" spans="1:6" ht="12.75">
      <c r="A84" s="5" t="s">
        <v>372</v>
      </c>
      <c r="B84" s="5">
        <v>300</v>
      </c>
      <c r="C84" s="5">
        <v>120</v>
      </c>
      <c r="D84" s="5">
        <v>300</v>
      </c>
      <c r="E84" s="17"/>
      <c r="F84" s="17"/>
    </row>
    <row r="85" spans="1:6" ht="12.75">
      <c r="A85" s="5" t="s">
        <v>373</v>
      </c>
      <c r="B85" s="5"/>
      <c r="C85" s="5"/>
      <c r="D85" s="5"/>
      <c r="E85" s="17"/>
      <c r="F85" s="17"/>
    </row>
    <row r="86" spans="1:6" ht="12.75">
      <c r="A86" s="5" t="s">
        <v>354</v>
      </c>
      <c r="B86" s="5"/>
      <c r="C86" s="5"/>
      <c r="D86" s="5"/>
      <c r="E86" s="17"/>
      <c r="F86" s="17"/>
    </row>
    <row r="87" spans="1:6" ht="12.75">
      <c r="A87" s="5" t="s">
        <v>374</v>
      </c>
      <c r="B87" s="5"/>
      <c r="C87" s="5"/>
      <c r="D87" s="5"/>
      <c r="E87" s="17"/>
      <c r="F87" s="17"/>
    </row>
    <row r="88" spans="1:6" s="1" customFormat="1" ht="12.75">
      <c r="A88" s="4" t="s">
        <v>513</v>
      </c>
      <c r="B88" s="28">
        <f>SUM(B80:B87)</f>
        <v>656</v>
      </c>
      <c r="C88" s="28">
        <f>SUM(C80:C87)</f>
        <v>248</v>
      </c>
      <c r="D88" s="28">
        <f>SUM(D80:D87)</f>
        <v>640</v>
      </c>
      <c r="E88" s="28">
        <f>SUM(E80:E87)</f>
        <v>0</v>
      </c>
      <c r="F88" s="28"/>
    </row>
    <row r="89" spans="1:6" ht="12.75">
      <c r="A89" s="4" t="s">
        <v>389</v>
      </c>
      <c r="B89" s="5" t="s">
        <v>228</v>
      </c>
      <c r="C89" s="5"/>
      <c r="D89" s="5" t="s">
        <v>228</v>
      </c>
      <c r="E89" s="17"/>
      <c r="F89" s="17"/>
    </row>
    <row r="90" spans="1:6" ht="12.75">
      <c r="A90" s="5" t="s">
        <v>261</v>
      </c>
      <c r="B90" s="5">
        <v>150</v>
      </c>
      <c r="C90" s="5">
        <v>180</v>
      </c>
      <c r="D90" s="5">
        <v>200</v>
      </c>
      <c r="E90" s="17"/>
      <c r="F90" s="17"/>
    </row>
    <row r="91" spans="1:6" ht="12.75">
      <c r="A91" s="5" t="s">
        <v>375</v>
      </c>
      <c r="B91" s="5">
        <v>200</v>
      </c>
      <c r="C91" s="5">
        <v>101</v>
      </c>
      <c r="D91" s="5">
        <v>150</v>
      </c>
      <c r="E91" s="17"/>
      <c r="F91" s="17"/>
    </row>
    <row r="92" spans="1:6" ht="12.75">
      <c r="A92" s="5" t="s">
        <v>376</v>
      </c>
      <c r="B92" s="5">
        <v>200</v>
      </c>
      <c r="C92" s="5">
        <v>60</v>
      </c>
      <c r="D92" s="5">
        <v>200</v>
      </c>
      <c r="E92" s="17"/>
      <c r="F92" s="17"/>
    </row>
    <row r="93" spans="1:6" ht="12.75">
      <c r="A93" s="5" t="s">
        <v>377</v>
      </c>
      <c r="B93" s="5">
        <v>700</v>
      </c>
      <c r="C93" s="5">
        <v>752</v>
      </c>
      <c r="D93" s="5">
        <v>800</v>
      </c>
      <c r="E93" s="17"/>
      <c r="F93" s="17"/>
    </row>
    <row r="94" spans="1:6" ht="12.75">
      <c r="A94" s="5" t="s">
        <v>378</v>
      </c>
      <c r="B94" s="5">
        <v>500</v>
      </c>
      <c r="C94" s="5">
        <v>931</v>
      </c>
      <c r="D94" s="5">
        <v>600</v>
      </c>
      <c r="E94" s="17"/>
      <c r="F94" s="17"/>
    </row>
    <row r="95" spans="1:6" ht="12.75">
      <c r="A95" s="5" t="s">
        <v>379</v>
      </c>
      <c r="B95" s="5">
        <v>200</v>
      </c>
      <c r="C95" s="5">
        <v>58</v>
      </c>
      <c r="D95" s="5">
        <v>200</v>
      </c>
      <c r="E95" s="17"/>
      <c r="F95" s="17"/>
    </row>
    <row r="96" spans="1:6" ht="12.75">
      <c r="A96" s="5" t="s">
        <v>380</v>
      </c>
      <c r="B96" s="5"/>
      <c r="C96" s="5"/>
      <c r="D96" s="5"/>
      <c r="E96" s="17"/>
      <c r="F96" s="17"/>
    </row>
    <row r="97" spans="1:6" ht="12.75">
      <c r="A97" s="5" t="s">
        <v>87</v>
      </c>
      <c r="B97" s="5">
        <v>40</v>
      </c>
      <c r="C97" s="5">
        <v>105</v>
      </c>
      <c r="D97" s="5">
        <v>100</v>
      </c>
      <c r="E97" s="17"/>
      <c r="F97" s="17"/>
    </row>
    <row r="98" spans="1:6" ht="12.75">
      <c r="A98" s="5" t="s">
        <v>88</v>
      </c>
      <c r="B98" s="5">
        <v>100</v>
      </c>
      <c r="C98" s="5">
        <v>100</v>
      </c>
      <c r="D98" s="5">
        <v>100</v>
      </c>
      <c r="E98" s="17"/>
      <c r="F98" s="17"/>
    </row>
    <row r="99" spans="1:6" ht="12.75">
      <c r="A99" s="5" t="s">
        <v>89</v>
      </c>
      <c r="B99" s="5">
        <v>25</v>
      </c>
      <c r="C99" s="5"/>
      <c r="D99" s="5">
        <v>30</v>
      </c>
      <c r="E99" s="17"/>
      <c r="F99" s="17"/>
    </row>
    <row r="100" spans="1:6" ht="12.75">
      <c r="A100" s="5" t="s">
        <v>231</v>
      </c>
      <c r="B100" s="5"/>
      <c r="C100" s="5">
        <v>119</v>
      </c>
      <c r="D100" s="5">
        <v>120</v>
      </c>
      <c r="E100" s="17"/>
      <c r="F100" s="17"/>
    </row>
    <row r="101" spans="1:6" ht="12.75">
      <c r="A101" s="5" t="s">
        <v>215</v>
      </c>
      <c r="B101" s="5"/>
      <c r="C101" s="5"/>
      <c r="D101" s="5">
        <v>48</v>
      </c>
      <c r="E101" s="17"/>
      <c r="F101" s="17"/>
    </row>
    <row r="102" spans="1:6" ht="12.75" customHeight="1">
      <c r="A102" s="5" t="s">
        <v>90</v>
      </c>
      <c r="B102" s="5">
        <v>50</v>
      </c>
      <c r="C102" s="5">
        <v>10</v>
      </c>
      <c r="D102" s="5">
        <v>50</v>
      </c>
      <c r="E102" s="17"/>
      <c r="F102" s="17"/>
    </row>
    <row r="103" spans="1:6" ht="25.5" customHeight="1">
      <c r="A103" s="4" t="s">
        <v>573</v>
      </c>
      <c r="B103" s="5">
        <v>800</v>
      </c>
      <c r="C103" s="5">
        <v>1040</v>
      </c>
      <c r="D103" s="5">
        <v>1100</v>
      </c>
      <c r="E103" s="5" t="s">
        <v>426</v>
      </c>
      <c r="F103" s="17"/>
    </row>
    <row r="104" spans="1:6" s="2" customFormat="1" ht="15" customHeight="1">
      <c r="A104" s="5" t="s">
        <v>365</v>
      </c>
      <c r="B104" s="5"/>
      <c r="C104" s="5"/>
      <c r="D104" s="5"/>
      <c r="E104" s="5"/>
      <c r="F104" s="5"/>
    </row>
    <row r="105" spans="1:6" s="2" customFormat="1" ht="15" customHeight="1">
      <c r="A105" s="5" t="s">
        <v>575</v>
      </c>
      <c r="B105" s="5"/>
      <c r="C105" s="5"/>
      <c r="D105" s="5"/>
      <c r="E105" s="5"/>
      <c r="F105" s="5"/>
    </row>
    <row r="106" spans="1:6" s="2" customFormat="1" ht="15" customHeight="1">
      <c r="A106" s="5" t="s">
        <v>574</v>
      </c>
      <c r="B106" s="5"/>
      <c r="C106" s="5"/>
      <c r="D106" s="5"/>
      <c r="E106" s="5"/>
      <c r="F106" s="5"/>
    </row>
    <row r="107" spans="1:6" s="2" customFormat="1" ht="15" customHeight="1">
      <c r="A107" s="5" t="s">
        <v>366</v>
      </c>
      <c r="B107" s="5"/>
      <c r="C107" s="5"/>
      <c r="D107" s="5"/>
      <c r="E107" s="5"/>
      <c r="F107" s="5"/>
    </row>
    <row r="108" spans="1:6" s="2" customFormat="1" ht="15" customHeight="1">
      <c r="A108" s="5" t="s">
        <v>576</v>
      </c>
      <c r="B108" s="5"/>
      <c r="C108" s="5"/>
      <c r="D108" s="5"/>
      <c r="E108" s="5"/>
      <c r="F108" s="5"/>
    </row>
    <row r="109" spans="1:6" s="2" customFormat="1" ht="14.25" customHeight="1">
      <c r="A109" s="5" t="s">
        <v>367</v>
      </c>
      <c r="B109" s="5"/>
      <c r="C109" s="5"/>
      <c r="D109" s="5"/>
      <c r="E109" s="5"/>
      <c r="F109" s="5"/>
    </row>
    <row r="110" spans="1:6" s="2" customFormat="1" ht="14.25" customHeight="1">
      <c r="A110" s="5" t="s">
        <v>577</v>
      </c>
      <c r="B110" s="5"/>
      <c r="C110" s="5"/>
      <c r="D110" s="5"/>
      <c r="E110" s="5"/>
      <c r="F110" s="5"/>
    </row>
    <row r="111" spans="1:6" s="2" customFormat="1" ht="14.25" customHeight="1">
      <c r="A111" s="5" t="s">
        <v>368</v>
      </c>
      <c r="B111" s="5"/>
      <c r="C111" s="5"/>
      <c r="D111" s="5"/>
      <c r="E111" s="5"/>
      <c r="F111" s="5"/>
    </row>
    <row r="112" spans="1:6" s="2" customFormat="1" ht="14.25" customHeight="1">
      <c r="A112" s="5" t="s">
        <v>578</v>
      </c>
      <c r="B112" s="5"/>
      <c r="C112" s="5"/>
      <c r="D112" s="5"/>
      <c r="E112" s="5"/>
      <c r="F112" s="5"/>
    </row>
    <row r="113" spans="1:6" s="2" customFormat="1" ht="14.25" customHeight="1">
      <c r="A113" s="5" t="s">
        <v>369</v>
      </c>
      <c r="B113" s="5"/>
      <c r="C113" s="5"/>
      <c r="D113" s="5"/>
      <c r="E113" s="5"/>
      <c r="F113" s="5"/>
    </row>
    <row r="114" spans="1:6" s="2" customFormat="1" ht="14.25" customHeight="1">
      <c r="A114" s="5" t="s">
        <v>579</v>
      </c>
      <c r="B114" s="5"/>
      <c r="C114" s="5"/>
      <c r="D114" s="5"/>
      <c r="E114" s="5"/>
      <c r="F114" s="5"/>
    </row>
    <row r="115" spans="1:6" s="2" customFormat="1" ht="13.5" customHeight="1">
      <c r="A115" s="5"/>
      <c r="B115" s="5"/>
      <c r="C115" s="5"/>
      <c r="D115" s="5"/>
      <c r="E115" s="5"/>
      <c r="F115" s="5"/>
    </row>
    <row r="116" spans="1:6" ht="22.5">
      <c r="A116" s="5" t="s">
        <v>86</v>
      </c>
      <c r="B116" s="5">
        <v>3800</v>
      </c>
      <c r="C116" s="5">
        <v>4262</v>
      </c>
      <c r="D116" s="5">
        <v>3300</v>
      </c>
      <c r="E116" s="17"/>
      <c r="F116" s="17"/>
    </row>
    <row r="117" spans="1:6" s="1" customFormat="1" ht="12.75">
      <c r="A117" s="4" t="s">
        <v>589</v>
      </c>
      <c r="B117" s="28">
        <f>SUM(B90:B116)</f>
        <v>6765</v>
      </c>
      <c r="C117" s="28">
        <f>SUM(C90:C116)</f>
        <v>7718</v>
      </c>
      <c r="D117" s="28">
        <f>SUM(D90:D116)</f>
        <v>6998</v>
      </c>
      <c r="E117" s="28">
        <f>SUM(E89:E116)</f>
        <v>0</v>
      </c>
      <c r="F117" s="28">
        <f>SUM(F89:F116)</f>
        <v>0</v>
      </c>
    </row>
    <row r="118" spans="1:6" ht="12.75">
      <c r="A118" s="4" t="s">
        <v>391</v>
      </c>
      <c r="B118" s="5"/>
      <c r="C118" s="5"/>
      <c r="D118" s="5"/>
      <c r="E118" s="17"/>
      <c r="F118" s="17"/>
    </row>
    <row r="119" spans="1:6" ht="12.75">
      <c r="A119" s="5" t="s">
        <v>381</v>
      </c>
      <c r="B119" s="5">
        <v>900</v>
      </c>
      <c r="C119" s="5">
        <v>1164</v>
      </c>
      <c r="D119" s="5">
        <v>1200</v>
      </c>
      <c r="E119" s="17"/>
      <c r="F119" s="17"/>
    </row>
    <row r="120" spans="1:6" ht="12.75">
      <c r="A120" s="5" t="s">
        <v>91</v>
      </c>
      <c r="B120" s="5"/>
      <c r="C120" s="5">
        <v>75</v>
      </c>
      <c r="D120" s="5"/>
      <c r="E120" s="17"/>
      <c r="F120" s="17"/>
    </row>
    <row r="121" spans="1:6" ht="12.75">
      <c r="A121" s="4" t="s">
        <v>313</v>
      </c>
      <c r="B121" s="5">
        <v>150</v>
      </c>
      <c r="C121" s="5">
        <v>179</v>
      </c>
      <c r="D121" s="5">
        <v>300</v>
      </c>
      <c r="E121" s="17"/>
      <c r="F121" s="17"/>
    </row>
    <row r="122" spans="1:6" s="1" customFormat="1" ht="15.75" customHeight="1">
      <c r="A122" s="4" t="s">
        <v>42</v>
      </c>
      <c r="B122" s="28">
        <f>SUM(B119:B121)</f>
        <v>1050</v>
      </c>
      <c r="C122" s="28">
        <f>SUM(C119:C121)</f>
        <v>1418</v>
      </c>
      <c r="D122" s="28">
        <f>SUM(D119:D121)</f>
        <v>1500</v>
      </c>
      <c r="E122" s="28">
        <f>SUM(E119:E122)</f>
        <v>0</v>
      </c>
      <c r="F122" s="28">
        <f>SUM(F119:F122)</f>
        <v>0</v>
      </c>
    </row>
    <row r="123" spans="1:6" ht="12.75">
      <c r="A123" s="4" t="s">
        <v>240</v>
      </c>
      <c r="B123" s="5"/>
      <c r="C123" s="5"/>
      <c r="D123" s="5"/>
      <c r="E123" s="17"/>
      <c r="F123" s="17"/>
    </row>
    <row r="124" spans="1:6" ht="22.5">
      <c r="A124" s="5" t="s">
        <v>93</v>
      </c>
      <c r="B124" s="5"/>
      <c r="C124" s="5"/>
      <c r="D124" s="5">
        <v>16</v>
      </c>
      <c r="E124" s="17"/>
      <c r="F124" s="17"/>
    </row>
    <row r="125" spans="1:6" ht="14.25" customHeight="1">
      <c r="A125" s="5" t="s">
        <v>382</v>
      </c>
      <c r="B125" s="5">
        <v>100</v>
      </c>
      <c r="C125" s="5">
        <v>44</v>
      </c>
      <c r="D125" s="5">
        <v>100</v>
      </c>
      <c r="E125" s="17"/>
      <c r="F125" s="17"/>
    </row>
    <row r="126" spans="1:6" ht="12.75">
      <c r="A126" s="4" t="s">
        <v>44</v>
      </c>
      <c r="B126" s="28">
        <f>SUM(B124:B125)</f>
        <v>100</v>
      </c>
      <c r="C126" s="28">
        <f>SUM(C124:C125)</f>
        <v>44</v>
      </c>
      <c r="D126" s="28">
        <f>SUM(D124:D125)</f>
        <v>116</v>
      </c>
      <c r="E126" s="28">
        <f>SUM(E124:E125)</f>
        <v>0</v>
      </c>
      <c r="F126" s="28">
        <f>SUM(F124:F125)</f>
        <v>0</v>
      </c>
    </row>
    <row r="127" spans="1:6" ht="12.75">
      <c r="A127" s="5"/>
      <c r="B127" s="5"/>
      <c r="C127" s="5"/>
      <c r="D127" s="5"/>
      <c r="E127" s="17"/>
      <c r="F127" s="17"/>
    </row>
    <row r="128" spans="1:6" ht="12.75">
      <c r="A128" s="4" t="s">
        <v>45</v>
      </c>
      <c r="B128" s="4">
        <f>B126+B122+B117+B88</f>
        <v>8571</v>
      </c>
      <c r="C128" s="4">
        <f>C88+C117+C122+C126</f>
        <v>9428</v>
      </c>
      <c r="D128" s="4">
        <f>D88+D117+D122+D126</f>
        <v>9254</v>
      </c>
      <c r="E128" s="18">
        <f>E88+E117+E122+E126</f>
        <v>0</v>
      </c>
      <c r="F128" s="18"/>
    </row>
    <row r="129" spans="1:6" ht="12.75">
      <c r="A129" s="4" t="s">
        <v>383</v>
      </c>
      <c r="B129" s="5"/>
      <c r="C129" s="5"/>
      <c r="D129" s="5"/>
      <c r="E129" s="17"/>
      <c r="F129" s="17"/>
    </row>
    <row r="130" spans="1:6" ht="12.75">
      <c r="A130" s="5" t="s">
        <v>444</v>
      </c>
      <c r="B130" s="5"/>
      <c r="C130" s="5"/>
      <c r="D130" s="5">
        <v>744</v>
      </c>
      <c r="E130" s="17"/>
      <c r="F130" s="17"/>
    </row>
    <row r="131" spans="1:6" ht="12.75">
      <c r="A131" s="5"/>
      <c r="B131" s="5"/>
      <c r="C131" s="5"/>
      <c r="D131" s="5"/>
      <c r="E131" s="17"/>
      <c r="F131" s="17"/>
    </row>
    <row r="132" spans="1:73" s="1" customFormat="1" ht="12.75">
      <c r="A132" s="4" t="s">
        <v>55</v>
      </c>
      <c r="B132" s="4"/>
      <c r="C132" s="4"/>
      <c r="D132" s="4">
        <v>744</v>
      </c>
      <c r="E132" s="4"/>
      <c r="F132" s="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</row>
    <row r="133" spans="1:73" s="73" customFormat="1" ht="13.5" thickBot="1">
      <c r="A133" s="39"/>
      <c r="B133" s="39"/>
      <c r="C133" s="39"/>
      <c r="D133" s="39"/>
      <c r="E133" s="39"/>
      <c r="F133" s="39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</row>
    <row r="134" spans="1:73" ht="17.25" customHeight="1" thickBot="1">
      <c r="A134" s="76" t="s">
        <v>357</v>
      </c>
      <c r="B134" s="71">
        <v>19261</v>
      </c>
      <c r="C134" s="71">
        <v>19578</v>
      </c>
      <c r="D134" s="71">
        <f>D132+D128+D77+D66</f>
        <v>21131</v>
      </c>
      <c r="E134" s="72"/>
      <c r="F134" s="72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</row>
    <row r="135" spans="1:6" ht="17.25" customHeight="1">
      <c r="A135" s="40"/>
      <c r="B135" s="43"/>
      <c r="C135" s="43"/>
      <c r="D135" s="43"/>
      <c r="E135" s="32"/>
      <c r="F135" s="41"/>
    </row>
    <row r="136" spans="1:6" ht="31.5">
      <c r="A136" s="25" t="s">
        <v>370</v>
      </c>
      <c r="B136" s="8" t="s">
        <v>315</v>
      </c>
      <c r="C136" s="9" t="s">
        <v>467</v>
      </c>
      <c r="D136" s="8" t="s">
        <v>468</v>
      </c>
      <c r="E136" s="8" t="s">
        <v>319</v>
      </c>
      <c r="F136" s="11" t="s">
        <v>469</v>
      </c>
    </row>
    <row r="137" spans="1:6" ht="22.5">
      <c r="A137" s="4" t="s">
        <v>28</v>
      </c>
      <c r="B137" s="10" t="s">
        <v>314</v>
      </c>
      <c r="C137" s="10" t="s">
        <v>252</v>
      </c>
      <c r="D137" s="10" t="s">
        <v>229</v>
      </c>
      <c r="E137" s="10" t="s">
        <v>320</v>
      </c>
      <c r="F137" s="10" t="s">
        <v>316</v>
      </c>
    </row>
    <row r="138" spans="1:6" ht="12.75">
      <c r="A138" s="4" t="s">
        <v>56</v>
      </c>
      <c r="B138" s="5"/>
      <c r="C138" s="5"/>
      <c r="D138" s="5"/>
      <c r="E138" s="5"/>
      <c r="F138" s="5"/>
    </row>
    <row r="139" spans="1:6" ht="12.75">
      <c r="A139" s="5" t="s">
        <v>57</v>
      </c>
      <c r="B139" s="5"/>
      <c r="C139" s="5"/>
      <c r="D139" s="5"/>
      <c r="E139" s="5"/>
      <c r="F139" s="5"/>
    </row>
    <row r="140" spans="1:6" ht="22.5">
      <c r="A140" s="5" t="s">
        <v>442</v>
      </c>
      <c r="B140" s="5">
        <v>220</v>
      </c>
      <c r="C140" s="5">
        <v>208</v>
      </c>
      <c r="D140" s="5">
        <v>250</v>
      </c>
      <c r="E140" s="5"/>
      <c r="F140" s="5"/>
    </row>
    <row r="141" spans="1:6" ht="12.75">
      <c r="A141" s="6" t="s">
        <v>94</v>
      </c>
      <c r="B141" s="5"/>
      <c r="C141" s="5"/>
      <c r="D141" s="5"/>
      <c r="E141" s="5"/>
      <c r="F141" s="5"/>
    </row>
    <row r="142" spans="1:6" ht="12.75">
      <c r="A142" s="6" t="s">
        <v>95</v>
      </c>
      <c r="B142" s="5"/>
      <c r="C142" s="5"/>
      <c r="D142" s="5">
        <v>5</v>
      </c>
      <c r="E142" s="5"/>
      <c r="F142" s="5"/>
    </row>
    <row r="143" spans="1:6" ht="12.75">
      <c r="A143" s="4" t="s">
        <v>58</v>
      </c>
      <c r="B143" s="4">
        <f>SUM(B140)</f>
        <v>220</v>
      </c>
      <c r="C143" s="4">
        <f>SUM(C140)</f>
        <v>208</v>
      </c>
      <c r="D143" s="4">
        <f>SUM(D140:D142)</f>
        <v>255</v>
      </c>
      <c r="E143" s="5"/>
      <c r="F143" s="4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4" t="s">
        <v>59</v>
      </c>
      <c r="B145" s="5"/>
      <c r="C145" s="5"/>
      <c r="D145" s="5"/>
      <c r="E145" s="5"/>
      <c r="F145" s="5"/>
    </row>
    <row r="146" spans="1:6" ht="12.75">
      <c r="A146" s="4" t="s">
        <v>29</v>
      </c>
      <c r="B146" s="5"/>
      <c r="C146" s="5"/>
      <c r="D146" s="5"/>
      <c r="E146" s="5"/>
      <c r="F146" s="5"/>
    </row>
    <row r="147" spans="1:6" ht="12.75">
      <c r="A147" s="4" t="s">
        <v>60</v>
      </c>
      <c r="B147" s="5"/>
      <c r="C147" s="5"/>
      <c r="D147" s="5"/>
      <c r="E147" s="5"/>
      <c r="F147" s="5"/>
    </row>
    <row r="148" spans="1:6" ht="12.75">
      <c r="A148" s="5" t="s">
        <v>34</v>
      </c>
      <c r="B148" s="5">
        <v>1243</v>
      </c>
      <c r="C148" s="5">
        <v>1216</v>
      </c>
      <c r="D148" s="5">
        <v>1262</v>
      </c>
      <c r="E148" s="5"/>
      <c r="F148" s="5"/>
    </row>
    <row r="149" spans="1:6" ht="11.25" customHeight="1">
      <c r="A149" s="5" t="s">
        <v>432</v>
      </c>
      <c r="B149" s="5"/>
      <c r="C149" s="5"/>
      <c r="D149" s="5"/>
      <c r="E149" s="5"/>
      <c r="F149" s="5"/>
    </row>
    <row r="150" spans="1:6" ht="12.75" customHeight="1">
      <c r="A150" s="5" t="s">
        <v>433</v>
      </c>
      <c r="B150" s="5"/>
      <c r="C150" s="5"/>
      <c r="D150" s="5"/>
      <c r="E150" s="5"/>
      <c r="F150" s="5"/>
    </row>
    <row r="151" spans="1:6" ht="12" customHeight="1">
      <c r="A151" s="5" t="s">
        <v>358</v>
      </c>
      <c r="B151" s="5"/>
      <c r="C151" s="5"/>
      <c r="D151" s="5"/>
      <c r="E151" s="5"/>
      <c r="F151" s="5"/>
    </row>
    <row r="152" spans="1:6" ht="12.75">
      <c r="A152" s="5" t="s">
        <v>434</v>
      </c>
      <c r="B152" s="5"/>
      <c r="C152" s="5"/>
      <c r="D152" s="5"/>
      <c r="E152" s="5"/>
      <c r="F152" s="5"/>
    </row>
    <row r="153" spans="1:6" ht="12" customHeight="1">
      <c r="A153" s="5" t="s">
        <v>435</v>
      </c>
      <c r="B153" s="5"/>
      <c r="C153" s="5"/>
      <c r="D153" s="5"/>
      <c r="E153" s="5"/>
      <c r="F153" s="5"/>
    </row>
    <row r="154" spans="1:6" ht="12.75" customHeight="1">
      <c r="A154" s="5" t="s">
        <v>436</v>
      </c>
      <c r="B154" s="5"/>
      <c r="C154" s="5"/>
      <c r="D154" s="5"/>
      <c r="E154" s="5"/>
      <c r="F154" s="5"/>
    </row>
    <row r="155" spans="1:6" ht="12.75" customHeight="1">
      <c r="A155" s="5" t="s">
        <v>437</v>
      </c>
      <c r="B155" s="5"/>
      <c r="C155" s="5"/>
      <c r="D155" s="5"/>
      <c r="E155" s="5"/>
      <c r="F155" s="5"/>
    </row>
    <row r="156" spans="1:6" ht="12.75">
      <c r="A156" s="5" t="s">
        <v>402</v>
      </c>
      <c r="B156" s="5">
        <v>24</v>
      </c>
      <c r="C156" s="5">
        <v>24</v>
      </c>
      <c r="D156" s="5">
        <v>25</v>
      </c>
      <c r="E156" s="5"/>
      <c r="F156" s="5"/>
    </row>
    <row r="157" spans="1:6" ht="12.75">
      <c r="A157" s="5" t="s">
        <v>335</v>
      </c>
      <c r="B157" s="5">
        <v>200</v>
      </c>
      <c r="C157" s="5">
        <v>232</v>
      </c>
      <c r="D157" s="5">
        <v>250</v>
      </c>
      <c r="E157" s="5"/>
      <c r="F157" s="5"/>
    </row>
    <row r="158" spans="1:6" ht="12.75">
      <c r="A158" s="5" t="s">
        <v>465</v>
      </c>
      <c r="B158" s="5"/>
      <c r="C158" s="5"/>
      <c r="D158" s="5"/>
      <c r="E158" s="5"/>
      <c r="F158" s="5"/>
    </row>
    <row r="159" spans="1:6" ht="12.75">
      <c r="A159" s="5" t="s">
        <v>438</v>
      </c>
      <c r="B159" s="5">
        <v>54</v>
      </c>
      <c r="C159" s="5">
        <v>54</v>
      </c>
      <c r="D159" s="5">
        <v>60</v>
      </c>
      <c r="E159" s="5"/>
      <c r="F159" s="5"/>
    </row>
    <row r="160" spans="1:6" ht="12.75">
      <c r="A160" s="5" t="s">
        <v>84</v>
      </c>
      <c r="B160" s="5"/>
      <c r="C160" s="5">
        <v>19</v>
      </c>
      <c r="D160" s="5">
        <v>20</v>
      </c>
      <c r="E160" s="17"/>
      <c r="F160" s="17"/>
    </row>
    <row r="161" spans="1:6" ht="12.75">
      <c r="A161" s="5" t="s">
        <v>443</v>
      </c>
      <c r="B161" s="5"/>
      <c r="C161" s="5"/>
      <c r="D161" s="5"/>
      <c r="E161" s="17"/>
      <c r="F161" s="17"/>
    </row>
    <row r="162" spans="1:6" ht="12.75">
      <c r="A162" s="4" t="s">
        <v>256</v>
      </c>
      <c r="B162" s="4">
        <f>SUM(B148:B159)</f>
        <v>1521</v>
      </c>
      <c r="C162" s="4">
        <f>SUM(C148:C160)</f>
        <v>1545</v>
      </c>
      <c r="D162" s="4">
        <f>SUM(D148:D160)</f>
        <v>1617</v>
      </c>
      <c r="E162" s="4">
        <f>SUM(E148:E159)</f>
        <v>0</v>
      </c>
      <c r="F162" s="4">
        <f>SUM(F148:F159)</f>
        <v>0</v>
      </c>
    </row>
    <row r="163" ht="12.75">
      <c r="A163" s="5"/>
    </row>
    <row r="164" spans="1:6" ht="12.75">
      <c r="A164" s="4" t="s">
        <v>501</v>
      </c>
      <c r="B164" s="5"/>
      <c r="C164" s="5"/>
      <c r="D164" s="5"/>
      <c r="E164" s="5"/>
      <c r="F164" s="5"/>
    </row>
    <row r="165" spans="1:6" ht="12.75">
      <c r="A165" s="5" t="s">
        <v>257</v>
      </c>
      <c r="B165" s="5">
        <v>367</v>
      </c>
      <c r="C165" s="5">
        <v>360</v>
      </c>
      <c r="D165" s="5">
        <v>376</v>
      </c>
      <c r="E165" s="5"/>
      <c r="F165" s="5"/>
    </row>
    <row r="166" spans="1:6" ht="12.75">
      <c r="A166" s="5" t="s">
        <v>439</v>
      </c>
      <c r="B166" s="5"/>
      <c r="C166" s="5"/>
      <c r="D166" s="5"/>
      <c r="E166" s="5"/>
      <c r="F166" s="5"/>
    </row>
    <row r="167" spans="1:6" ht="12.75">
      <c r="A167" s="5" t="s">
        <v>100</v>
      </c>
      <c r="B167" s="5"/>
      <c r="C167" s="5"/>
      <c r="D167" s="5"/>
      <c r="E167" s="5"/>
      <c r="F167" s="5"/>
    </row>
    <row r="168" spans="1:6" ht="12.75">
      <c r="A168" s="5" t="s">
        <v>61</v>
      </c>
      <c r="B168" s="5">
        <v>38</v>
      </c>
      <c r="C168" s="5">
        <v>37</v>
      </c>
      <c r="D168" s="5">
        <v>38</v>
      </c>
      <c r="E168" s="5"/>
      <c r="F168" s="5"/>
    </row>
    <row r="169" spans="1:6" ht="12.75">
      <c r="A169" s="5" t="s">
        <v>440</v>
      </c>
      <c r="B169" s="5"/>
      <c r="C169" s="5"/>
      <c r="D169" s="5"/>
      <c r="E169" s="5"/>
      <c r="F169" s="5"/>
    </row>
    <row r="170" spans="1:6" ht="12.75">
      <c r="A170" s="5" t="s">
        <v>101</v>
      </c>
      <c r="B170" s="5"/>
      <c r="C170" s="5"/>
      <c r="D170" s="5"/>
      <c r="E170" s="5"/>
      <c r="F170" s="5"/>
    </row>
    <row r="171" spans="1:6" ht="12.75">
      <c r="A171" s="5" t="s">
        <v>441</v>
      </c>
      <c r="B171" s="5">
        <v>22</v>
      </c>
      <c r="C171" s="5">
        <v>23</v>
      </c>
      <c r="D171" s="5">
        <v>23</v>
      </c>
      <c r="E171" s="5"/>
      <c r="F171" s="5"/>
    </row>
    <row r="172" spans="1:6" ht="12.75">
      <c r="A172" s="4" t="s">
        <v>587</v>
      </c>
      <c r="B172" s="4">
        <f>SUM(B165:B171)</f>
        <v>427</v>
      </c>
      <c r="C172" s="4">
        <f>SUM(C165:C171)</f>
        <v>420</v>
      </c>
      <c r="D172" s="4">
        <f>SUM(D165:D171)</f>
        <v>437</v>
      </c>
      <c r="E172" s="4">
        <f>SUM(E165:E171)</f>
        <v>0</v>
      </c>
      <c r="F172" s="4">
        <f>SUM(F165:F171)</f>
        <v>0</v>
      </c>
    </row>
    <row r="173" spans="1:6" ht="12.75">
      <c r="A173" s="5" t="s">
        <v>228</v>
      </c>
      <c r="B173" s="5"/>
      <c r="C173" s="5"/>
      <c r="D173" s="5"/>
      <c r="E173" s="5"/>
      <c r="F173" s="5"/>
    </row>
    <row r="174" spans="1:6" ht="12.75">
      <c r="A174" s="4" t="s">
        <v>505</v>
      </c>
      <c r="B174" s="5"/>
      <c r="C174" s="5"/>
      <c r="D174" s="5"/>
      <c r="E174" s="5"/>
      <c r="F174" s="5"/>
    </row>
    <row r="175" spans="1:6" ht="12.75">
      <c r="A175" s="4" t="s">
        <v>260</v>
      </c>
      <c r="B175" s="5"/>
      <c r="C175" s="5"/>
      <c r="D175" s="5"/>
      <c r="E175" s="5"/>
      <c r="F175" s="5"/>
    </row>
    <row r="176" spans="1:6" ht="12.75">
      <c r="A176" s="5" t="s">
        <v>62</v>
      </c>
      <c r="B176" s="5">
        <v>50</v>
      </c>
      <c r="C176" s="5">
        <v>38</v>
      </c>
      <c r="D176" s="5">
        <v>100</v>
      </c>
      <c r="E176" s="5"/>
      <c r="F176" s="5"/>
    </row>
    <row r="177" spans="1:6" ht="12.75">
      <c r="A177" s="4" t="s">
        <v>30</v>
      </c>
      <c r="B177" s="5">
        <v>650</v>
      </c>
      <c r="C177" s="5">
        <v>811</v>
      </c>
      <c r="D177" s="5">
        <v>850</v>
      </c>
      <c r="E177" s="5"/>
      <c r="F177" s="5"/>
    </row>
    <row r="178" spans="1:6" ht="12.75">
      <c r="A178" s="5" t="s">
        <v>63</v>
      </c>
      <c r="B178" s="5">
        <v>100</v>
      </c>
      <c r="C178" s="5"/>
      <c r="D178" s="5">
        <v>100</v>
      </c>
      <c r="E178" s="5"/>
      <c r="F178" s="5"/>
    </row>
    <row r="179" spans="1:6" ht="12.75">
      <c r="A179" s="5" t="s">
        <v>250</v>
      </c>
      <c r="B179" s="5">
        <v>8</v>
      </c>
      <c r="C179" s="5">
        <v>8</v>
      </c>
      <c r="D179" s="5">
        <v>8</v>
      </c>
      <c r="E179" s="5"/>
      <c r="F179" s="5"/>
    </row>
    <row r="180" spans="1:6" ht="12.75">
      <c r="A180" s="69" t="s">
        <v>96</v>
      </c>
      <c r="B180" s="5"/>
      <c r="C180" s="5">
        <v>13</v>
      </c>
      <c r="D180" s="5"/>
      <c r="E180" s="5"/>
      <c r="F180" s="5"/>
    </row>
    <row r="181" spans="1:6" s="1" customFormat="1" ht="12.75">
      <c r="A181" s="4" t="s">
        <v>513</v>
      </c>
      <c r="B181" s="28">
        <f>SUM(B176:B179)</f>
        <v>808</v>
      </c>
      <c r="C181" s="28">
        <f>SUM(C176:C180)</f>
        <v>870</v>
      </c>
      <c r="D181" s="28">
        <f>SUM(D176:D179)</f>
        <v>1058</v>
      </c>
      <c r="E181" s="28">
        <f>SUM(E176:E179)</f>
        <v>0</v>
      </c>
      <c r="F181" s="28"/>
    </row>
    <row r="182" spans="1:6" ht="12.75">
      <c r="A182" s="5"/>
      <c r="B182" s="67"/>
      <c r="C182" s="68"/>
      <c r="D182" s="68"/>
      <c r="E182" s="68"/>
      <c r="F182" s="68"/>
    </row>
    <row r="183" ht="12.75">
      <c r="A183" s="4" t="s">
        <v>389</v>
      </c>
    </row>
    <row r="184" spans="1:6" ht="12.75">
      <c r="A184" s="5" t="s">
        <v>261</v>
      </c>
      <c r="B184" s="5">
        <v>80</v>
      </c>
      <c r="C184" s="5">
        <v>61</v>
      </c>
      <c r="D184" s="5">
        <v>80</v>
      </c>
      <c r="E184" s="5"/>
      <c r="F184" s="5"/>
    </row>
    <row r="185" spans="1:6" ht="12.75">
      <c r="A185" s="5" t="s">
        <v>64</v>
      </c>
      <c r="B185" s="5">
        <v>160</v>
      </c>
      <c r="C185" s="5">
        <v>108</v>
      </c>
      <c r="D185" s="5">
        <v>150</v>
      </c>
      <c r="E185" s="5"/>
      <c r="F185" s="5"/>
    </row>
    <row r="186" spans="1:6" ht="12.75">
      <c r="A186" s="5" t="s">
        <v>65</v>
      </c>
      <c r="B186" s="5">
        <v>100</v>
      </c>
      <c r="C186" s="5">
        <v>46</v>
      </c>
      <c r="D186" s="5"/>
      <c r="E186" s="5"/>
      <c r="F186" s="5"/>
    </row>
    <row r="187" spans="1:6" ht="12.75">
      <c r="A187" s="5" t="s">
        <v>66</v>
      </c>
      <c r="B187" s="5">
        <v>24</v>
      </c>
      <c r="C187" s="5">
        <v>13</v>
      </c>
      <c r="D187" s="5"/>
      <c r="E187" s="5"/>
      <c r="F187" s="5"/>
    </row>
    <row r="188" spans="1:6" ht="12.75">
      <c r="A188" s="5" t="s">
        <v>92</v>
      </c>
      <c r="B188" s="5"/>
      <c r="C188" s="5"/>
      <c r="D188" s="5">
        <v>192</v>
      </c>
      <c r="E188" s="5"/>
      <c r="F188" s="5"/>
    </row>
    <row r="189" spans="1:6" s="1" customFormat="1" ht="12.75">
      <c r="A189" s="4" t="s">
        <v>589</v>
      </c>
      <c r="B189" s="28">
        <f>SUM(B184:B188)</f>
        <v>364</v>
      </c>
      <c r="C189" s="28">
        <f>SUM(C184:C188)</f>
        <v>228</v>
      </c>
      <c r="D189" s="28">
        <f>SUM(D184:D188)</f>
        <v>422</v>
      </c>
      <c r="E189" s="28">
        <f>SUM(E184:E187)</f>
        <v>0</v>
      </c>
      <c r="F189" s="28"/>
    </row>
    <row r="190" ht="12.75">
      <c r="A190" s="5"/>
    </row>
    <row r="191" ht="12.75">
      <c r="A191" s="4" t="s">
        <v>391</v>
      </c>
    </row>
    <row r="192" spans="1:6" ht="12.75">
      <c r="A192" s="5" t="s">
        <v>262</v>
      </c>
      <c r="B192" s="5">
        <v>160</v>
      </c>
      <c r="C192" s="5">
        <v>132</v>
      </c>
      <c r="D192" s="5">
        <v>260</v>
      </c>
      <c r="E192" s="5"/>
      <c r="F192" s="5"/>
    </row>
    <row r="193" spans="1:6" ht="12.75">
      <c r="A193" s="5" t="s">
        <v>263</v>
      </c>
      <c r="B193" s="5">
        <v>10</v>
      </c>
      <c r="C193" s="5"/>
      <c r="D193" s="5"/>
      <c r="E193" s="5"/>
      <c r="F193" s="5"/>
    </row>
    <row r="194" spans="1:6" ht="12.75">
      <c r="A194" s="5" t="s">
        <v>67</v>
      </c>
      <c r="B194" s="5" t="s">
        <v>228</v>
      </c>
      <c r="C194" s="5"/>
      <c r="D194" s="5"/>
      <c r="E194" s="5"/>
      <c r="F194" s="5"/>
    </row>
    <row r="195" spans="1:6" s="1" customFormat="1" ht="12.75">
      <c r="A195" s="4" t="s">
        <v>42</v>
      </c>
      <c r="B195" s="28">
        <f>SUM(B192:B194)</f>
        <v>170</v>
      </c>
      <c r="C195" s="28">
        <f>SUM(C192:C194)</f>
        <v>132</v>
      </c>
      <c r="D195" s="28">
        <f>SUM(D192:D194)</f>
        <v>260</v>
      </c>
      <c r="E195" s="4"/>
      <c r="F195" s="28">
        <f>SUM(F192:F194)</f>
        <v>0</v>
      </c>
    </row>
    <row r="196" ht="12.75">
      <c r="A196" s="4" t="s">
        <v>59</v>
      </c>
    </row>
    <row r="197" ht="12.75">
      <c r="A197" s="4" t="s">
        <v>29</v>
      </c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4" t="s">
        <v>240</v>
      </c>
      <c r="B199" s="5"/>
      <c r="C199" s="5"/>
      <c r="D199" s="5"/>
      <c r="E199" s="5"/>
      <c r="F199" s="5"/>
    </row>
    <row r="200" spans="1:6" ht="22.5">
      <c r="A200" s="5" t="s">
        <v>97</v>
      </c>
      <c r="B200" s="5"/>
      <c r="C200" s="5"/>
      <c r="D200" s="5">
        <v>6</v>
      </c>
      <c r="E200" s="5"/>
      <c r="F200" s="5"/>
    </row>
    <row r="201" spans="1:6" ht="12.75">
      <c r="A201" s="5" t="s">
        <v>336</v>
      </c>
      <c r="B201" s="5">
        <v>24</v>
      </c>
      <c r="C201" s="5">
        <v>26</v>
      </c>
      <c r="D201" s="5">
        <v>40</v>
      </c>
      <c r="E201" s="5"/>
      <c r="F201" s="5"/>
    </row>
    <row r="202" spans="1:6" ht="12.75">
      <c r="A202" s="4" t="s">
        <v>44</v>
      </c>
      <c r="B202" s="28">
        <f>SUM(B200:B201)</f>
        <v>24</v>
      </c>
      <c r="C202" s="28">
        <f>SUM(C200:C201)</f>
        <v>26</v>
      </c>
      <c r="D202" s="28">
        <f>SUM(D200:D201)</f>
        <v>46</v>
      </c>
      <c r="E202" s="28">
        <f>SUM(E200:E201)</f>
        <v>0</v>
      </c>
      <c r="F202" s="28">
        <f>SUM(F200:F201)</f>
        <v>0</v>
      </c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4" t="s">
        <v>45</v>
      </c>
      <c r="B204" s="4">
        <f>B181+B189+B195+B202</f>
        <v>1366</v>
      </c>
      <c r="C204" s="4">
        <f>C181+C189+C195+C202</f>
        <v>1256</v>
      </c>
      <c r="D204" s="4">
        <f>D181+D189+D195+D202</f>
        <v>1786</v>
      </c>
      <c r="E204" s="4"/>
      <c r="F204" s="4">
        <f>F179+F186+F193+F202</f>
        <v>0</v>
      </c>
    </row>
    <row r="205" spans="1:6" ht="12.75">
      <c r="A205" s="4"/>
      <c r="B205" s="7"/>
      <c r="C205" s="7"/>
      <c r="D205" s="7"/>
      <c r="E205" s="5"/>
      <c r="F205" s="5"/>
    </row>
    <row r="206" spans="1:6" ht="12.75">
      <c r="A206" s="4" t="s">
        <v>68</v>
      </c>
      <c r="B206" s="4">
        <f>B204+B172+B162</f>
        <v>3314</v>
      </c>
      <c r="C206" s="4">
        <f>C204+C172+C162</f>
        <v>3221</v>
      </c>
      <c r="D206" s="4">
        <f>D204+D172+D162</f>
        <v>3840</v>
      </c>
      <c r="E206" s="4"/>
      <c r="F206" s="4"/>
    </row>
    <row r="208" ht="13.5" thickBot="1"/>
    <row r="209" spans="1:6" s="1" customFormat="1" ht="35.25" customHeight="1" thickBot="1">
      <c r="A209" s="77" t="s">
        <v>581</v>
      </c>
      <c r="B209" s="78">
        <v>22575</v>
      </c>
      <c r="C209" s="78">
        <v>22799</v>
      </c>
      <c r="D209" s="78">
        <v>24971</v>
      </c>
      <c r="E209" s="78"/>
      <c r="F209" s="79"/>
    </row>
  </sheetData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2"/>
  <sheetViews>
    <sheetView tabSelected="1" workbookViewId="0" topLeftCell="A268">
      <selection activeCell="H175" sqref="H175"/>
    </sheetView>
  </sheetViews>
  <sheetFormatPr defaultColWidth="9.140625" defaultRowHeight="12.75"/>
  <cols>
    <col min="1" max="1" width="46.421875" style="0" customWidth="1"/>
    <col min="2" max="2" width="8.28125" style="0" customWidth="1"/>
    <col min="3" max="3" width="8.421875" style="0" customWidth="1"/>
    <col min="4" max="4" width="7.421875" style="0" customWidth="1"/>
    <col min="5" max="5" width="7.140625" style="0" customWidth="1"/>
    <col min="6" max="6" width="6.7109375" style="0" customWidth="1"/>
  </cols>
  <sheetData>
    <row r="1" spans="1:6" ht="31.5">
      <c r="A1" s="25" t="s">
        <v>304</v>
      </c>
      <c r="B1" s="13"/>
      <c r="C1" s="9"/>
      <c r="D1" s="13"/>
      <c r="E1" s="13"/>
      <c r="F1" s="14"/>
    </row>
    <row r="2" spans="1:6" ht="12.75">
      <c r="A2" s="29" t="s">
        <v>603</v>
      </c>
      <c r="B2" s="13"/>
      <c r="C2" s="13"/>
      <c r="D2" s="13"/>
      <c r="E2" s="19"/>
      <c r="F2" s="20"/>
    </row>
    <row r="3" spans="1:6" ht="13.5" thickBot="1">
      <c r="A3" s="33"/>
      <c r="B3" s="38"/>
      <c r="C3" s="34"/>
      <c r="D3" s="34"/>
      <c r="E3" s="34"/>
      <c r="F3" s="34"/>
    </row>
    <row r="4" spans="1:6" ht="22.5">
      <c r="A4" s="32" t="s">
        <v>27</v>
      </c>
      <c r="B4" s="35" t="s">
        <v>315</v>
      </c>
      <c r="C4" s="36" t="s">
        <v>467</v>
      </c>
      <c r="D4" s="35" t="s">
        <v>468</v>
      </c>
      <c r="E4" s="35" t="s">
        <v>319</v>
      </c>
      <c r="F4" s="37" t="s">
        <v>469</v>
      </c>
    </row>
    <row r="5" spans="1:6" ht="34.5" customHeight="1">
      <c r="A5" s="30" t="s">
        <v>405</v>
      </c>
      <c r="B5" s="13" t="s">
        <v>445</v>
      </c>
      <c r="C5" s="13" t="s">
        <v>252</v>
      </c>
      <c r="D5" s="13" t="s">
        <v>229</v>
      </c>
      <c r="E5" s="13" t="s">
        <v>3</v>
      </c>
      <c r="F5" s="20" t="s">
        <v>316</v>
      </c>
    </row>
    <row r="6" spans="1:6" ht="21" customHeight="1">
      <c r="A6" s="63" t="s">
        <v>523</v>
      </c>
      <c r="B6" s="13"/>
      <c r="C6" s="13"/>
      <c r="D6" s="13"/>
      <c r="E6" s="19"/>
      <c r="F6" s="20"/>
    </row>
    <row r="7" spans="1:6" ht="18.75" customHeight="1">
      <c r="A7" s="18" t="s">
        <v>305</v>
      </c>
      <c r="B7" s="17"/>
      <c r="C7" s="17"/>
      <c r="D7" s="17"/>
      <c r="E7" s="17"/>
      <c r="F7" s="17"/>
    </row>
    <row r="8" spans="1:6" ht="12.75">
      <c r="A8" s="18" t="s">
        <v>406</v>
      </c>
      <c r="B8" s="17"/>
      <c r="C8" s="17"/>
      <c r="D8" s="17"/>
      <c r="E8" s="17"/>
      <c r="F8" s="17"/>
    </row>
    <row r="9" spans="1:6" ht="12.75">
      <c r="A9" s="17" t="s">
        <v>384</v>
      </c>
      <c r="B9" s="17"/>
      <c r="C9" s="17"/>
      <c r="D9" s="17"/>
      <c r="E9" s="17"/>
      <c r="F9" s="17"/>
    </row>
    <row r="10" spans="1:6" ht="12.75">
      <c r="A10" s="17" t="s">
        <v>393</v>
      </c>
      <c r="B10" s="17"/>
      <c r="C10" s="17"/>
      <c r="D10" s="17"/>
      <c r="E10" s="17"/>
      <c r="F10" s="17"/>
    </row>
    <row r="11" spans="1:6" ht="12.75">
      <c r="A11" s="17" t="s">
        <v>538</v>
      </c>
      <c r="B11" s="17"/>
      <c r="C11" s="17"/>
      <c r="D11" s="17"/>
      <c r="E11" s="17"/>
      <c r="F11" s="17"/>
    </row>
    <row r="12" spans="1:6" ht="12.75">
      <c r="A12" s="17" t="s">
        <v>539</v>
      </c>
      <c r="B12" s="17"/>
      <c r="C12" s="17"/>
      <c r="D12" s="17">
        <v>200</v>
      </c>
      <c r="E12" s="17"/>
      <c r="F12" s="17">
        <f>D12+E12</f>
        <v>200</v>
      </c>
    </row>
    <row r="13" spans="1:6" ht="12.75">
      <c r="A13" s="17" t="s">
        <v>540</v>
      </c>
      <c r="B13" s="17"/>
      <c r="C13" s="17"/>
      <c r="D13" s="17"/>
      <c r="E13" s="17"/>
      <c r="F13" s="17">
        <f aca="true" t="shared" si="0" ref="F13:F41">D13+E13</f>
        <v>0</v>
      </c>
    </row>
    <row r="14" spans="1:6" ht="12.75">
      <c r="A14" s="17" t="s">
        <v>541</v>
      </c>
      <c r="B14" s="17"/>
      <c r="C14" s="17"/>
      <c r="D14" s="17">
        <v>1702</v>
      </c>
      <c r="E14" s="17"/>
      <c r="F14" s="17">
        <f t="shared" si="0"/>
        <v>1702</v>
      </c>
    </row>
    <row r="15" spans="1:6" ht="12.75">
      <c r="A15" s="17" t="s">
        <v>542</v>
      </c>
      <c r="B15" s="17"/>
      <c r="C15" s="17"/>
      <c r="D15" s="17"/>
      <c r="E15" s="17"/>
      <c r="F15" s="17">
        <f t="shared" si="0"/>
        <v>0</v>
      </c>
    </row>
    <row r="16" spans="1:6" ht="12.75">
      <c r="A16" s="17" t="s">
        <v>543</v>
      </c>
      <c r="B16" s="17"/>
      <c r="C16" s="17"/>
      <c r="D16" s="17"/>
      <c r="E16" s="17"/>
      <c r="F16" s="17">
        <f t="shared" si="0"/>
        <v>0</v>
      </c>
    </row>
    <row r="17" spans="1:6" ht="12.75">
      <c r="A17" s="17" t="s">
        <v>544</v>
      </c>
      <c r="B17" s="17"/>
      <c r="C17" s="17"/>
      <c r="D17" s="17"/>
      <c r="E17" s="17"/>
      <c r="F17" s="17">
        <f t="shared" si="0"/>
        <v>0</v>
      </c>
    </row>
    <row r="18" spans="1:6" ht="12.75">
      <c r="A18" s="17" t="s">
        <v>547</v>
      </c>
      <c r="B18" s="17"/>
      <c r="C18" s="17"/>
      <c r="D18" s="17"/>
      <c r="E18" s="17"/>
      <c r="F18" s="17">
        <f t="shared" si="0"/>
        <v>0</v>
      </c>
    </row>
    <row r="19" spans="1:6" ht="12.75">
      <c r="A19" s="17" t="s">
        <v>545</v>
      </c>
      <c r="B19" s="17"/>
      <c r="C19" s="17"/>
      <c r="D19" s="17"/>
      <c r="E19" s="17"/>
      <c r="F19" s="17">
        <f t="shared" si="0"/>
        <v>0</v>
      </c>
    </row>
    <row r="20" spans="1:6" ht="12.75">
      <c r="A20" s="17" t="s">
        <v>546</v>
      </c>
      <c r="B20" s="17"/>
      <c r="C20" s="17"/>
      <c r="D20" s="17"/>
      <c r="E20" s="17"/>
      <c r="F20" s="17">
        <f t="shared" si="0"/>
        <v>0</v>
      </c>
    </row>
    <row r="21" spans="1:6" ht="12.75">
      <c r="A21" s="17" t="s">
        <v>551</v>
      </c>
      <c r="B21" s="17"/>
      <c r="C21" s="17"/>
      <c r="D21" s="17"/>
      <c r="E21" s="17"/>
      <c r="F21" s="17">
        <f t="shared" si="0"/>
        <v>0</v>
      </c>
    </row>
    <row r="22" spans="1:6" ht="12.75">
      <c r="A22" s="17" t="s">
        <v>548</v>
      </c>
      <c r="B22" s="17"/>
      <c r="C22" s="17"/>
      <c r="D22" s="17"/>
      <c r="E22" s="17"/>
      <c r="F22" s="17">
        <f t="shared" si="0"/>
        <v>0</v>
      </c>
    </row>
    <row r="23" spans="1:6" ht="12.75">
      <c r="A23" s="17" t="s">
        <v>549</v>
      </c>
      <c r="B23" s="17"/>
      <c r="C23" s="17"/>
      <c r="D23" s="17"/>
      <c r="E23" s="17"/>
      <c r="F23" s="17">
        <f t="shared" si="0"/>
        <v>0</v>
      </c>
    </row>
    <row r="24" spans="1:6" ht="12.75">
      <c r="A24" s="17" t="s">
        <v>550</v>
      </c>
      <c r="B24" s="17"/>
      <c r="C24" s="17"/>
      <c r="D24" s="17"/>
      <c r="E24" s="17"/>
      <c r="F24" s="17">
        <f t="shared" si="0"/>
        <v>0</v>
      </c>
    </row>
    <row r="25" spans="1:6" ht="12.75">
      <c r="A25" s="17" t="s">
        <v>552</v>
      </c>
      <c r="B25" s="17"/>
      <c r="C25" s="17"/>
      <c r="D25" s="17"/>
      <c r="E25" s="17"/>
      <c r="F25" s="17">
        <f t="shared" si="0"/>
        <v>0</v>
      </c>
    </row>
    <row r="26" spans="1:6" ht="12.75">
      <c r="A26" s="17" t="s">
        <v>553</v>
      </c>
      <c r="B26" s="17"/>
      <c r="C26" s="17"/>
      <c r="D26" s="17">
        <v>1879</v>
      </c>
      <c r="E26" s="17"/>
      <c r="F26" s="17">
        <f t="shared" si="0"/>
        <v>1879</v>
      </c>
    </row>
    <row r="27" spans="1:6" ht="12.75">
      <c r="A27" s="17" t="s">
        <v>554</v>
      </c>
      <c r="B27" s="17"/>
      <c r="C27" s="17"/>
      <c r="D27" s="17"/>
      <c r="E27" s="17"/>
      <c r="F27" s="17">
        <f t="shared" si="0"/>
        <v>0</v>
      </c>
    </row>
    <row r="28" spans="1:6" ht="12.75">
      <c r="A28" s="17" t="s">
        <v>555</v>
      </c>
      <c r="B28" s="17"/>
      <c r="C28" s="17"/>
      <c r="D28" s="17"/>
      <c r="E28" s="17"/>
      <c r="F28" s="17">
        <f t="shared" si="0"/>
        <v>0</v>
      </c>
    </row>
    <row r="29" spans="1:6" ht="12.75">
      <c r="A29" s="17" t="s">
        <v>556</v>
      </c>
      <c r="B29" s="17"/>
      <c r="C29" s="17"/>
      <c r="D29" s="17"/>
      <c r="E29" s="17"/>
      <c r="F29" s="17">
        <f t="shared" si="0"/>
        <v>0</v>
      </c>
    </row>
    <row r="30" spans="1:6" ht="12.75">
      <c r="A30" s="17" t="s">
        <v>557</v>
      </c>
      <c r="B30" s="17"/>
      <c r="C30" s="17"/>
      <c r="D30" s="17"/>
      <c r="E30" s="17"/>
      <c r="F30" s="17">
        <f t="shared" si="0"/>
        <v>0</v>
      </c>
    </row>
    <row r="31" spans="1:6" ht="12.75">
      <c r="A31" s="17" t="s">
        <v>558</v>
      </c>
      <c r="B31" s="17"/>
      <c r="C31" s="17"/>
      <c r="D31" s="17"/>
      <c r="E31" s="17"/>
      <c r="F31" s="17">
        <f t="shared" si="0"/>
        <v>0</v>
      </c>
    </row>
    <row r="32" spans="1:6" ht="12.75">
      <c r="A32" s="17" t="s">
        <v>559</v>
      </c>
      <c r="B32" s="17"/>
      <c r="C32" s="17"/>
      <c r="D32" s="17"/>
      <c r="E32" s="17"/>
      <c r="F32" s="17">
        <f t="shared" si="0"/>
        <v>0</v>
      </c>
    </row>
    <row r="33" spans="1:6" ht="12.75">
      <c r="A33" s="17" t="s">
        <v>560</v>
      </c>
      <c r="B33" s="17"/>
      <c r="C33" s="17"/>
      <c r="D33" s="17"/>
      <c r="E33" s="17"/>
      <c r="F33" s="17">
        <f t="shared" si="0"/>
        <v>0</v>
      </c>
    </row>
    <row r="34" spans="1:6" ht="12.75">
      <c r="A34" s="17" t="s">
        <v>561</v>
      </c>
      <c r="B34" s="17"/>
      <c r="C34" s="17"/>
      <c r="D34" s="17"/>
      <c r="E34" s="17"/>
      <c r="F34" s="17">
        <f t="shared" si="0"/>
        <v>0</v>
      </c>
    </row>
    <row r="35" spans="1:6" ht="12.75">
      <c r="A35" s="17" t="s">
        <v>562</v>
      </c>
      <c r="B35" s="17"/>
      <c r="C35" s="17"/>
      <c r="D35" s="17"/>
      <c r="E35" s="17"/>
      <c r="F35" s="17">
        <f t="shared" si="0"/>
        <v>0</v>
      </c>
    </row>
    <row r="36" spans="1:6" ht="12.75">
      <c r="A36" s="17" t="s">
        <v>563</v>
      </c>
      <c r="B36" s="17"/>
      <c r="C36" s="17"/>
      <c r="D36" s="17"/>
      <c r="E36" s="17"/>
      <c r="F36" s="17">
        <f t="shared" si="0"/>
        <v>0</v>
      </c>
    </row>
    <row r="37" spans="1:6" ht="12.75">
      <c r="A37" s="17" t="s">
        <v>582</v>
      </c>
      <c r="B37" s="17"/>
      <c r="C37" s="17"/>
      <c r="D37" s="17"/>
      <c r="E37" s="17"/>
      <c r="F37" s="17">
        <f t="shared" si="0"/>
        <v>0</v>
      </c>
    </row>
    <row r="38" spans="1:6" ht="22.5">
      <c r="A38" s="17" t="s">
        <v>0</v>
      </c>
      <c r="B38" s="17"/>
      <c r="C38" s="17"/>
      <c r="D38" s="17"/>
      <c r="E38" s="17"/>
      <c r="F38" s="17">
        <f t="shared" si="0"/>
        <v>0</v>
      </c>
    </row>
    <row r="39" spans="1:6" ht="12.75">
      <c r="A39" s="17" t="s">
        <v>1</v>
      </c>
      <c r="B39" s="21"/>
      <c r="C39" s="17"/>
      <c r="D39" s="21">
        <v>20</v>
      </c>
      <c r="E39" s="17"/>
      <c r="F39" s="17">
        <f t="shared" si="0"/>
        <v>20</v>
      </c>
    </row>
    <row r="40" spans="1:6" ht="12.75">
      <c r="A40" s="17" t="s">
        <v>2</v>
      </c>
      <c r="B40" s="21"/>
      <c r="C40" s="17"/>
      <c r="D40" s="21"/>
      <c r="E40" s="17"/>
      <c r="F40" s="17">
        <f t="shared" si="0"/>
        <v>0</v>
      </c>
    </row>
    <row r="41" spans="1:6" s="1" customFormat="1" ht="12.75">
      <c r="A41" s="4" t="s">
        <v>528</v>
      </c>
      <c r="B41" s="16"/>
      <c r="C41" s="4"/>
      <c r="D41" s="16">
        <f>SUM(D9:D40)</f>
        <v>3801</v>
      </c>
      <c r="E41" s="4"/>
      <c r="F41" s="83">
        <f t="shared" si="0"/>
        <v>3801</v>
      </c>
    </row>
    <row r="42" spans="1:6" s="1" customFormat="1" ht="12.75">
      <c r="A42" s="4"/>
      <c r="B42" s="16"/>
      <c r="C42" s="4"/>
      <c r="D42" s="16"/>
      <c r="E42" s="4"/>
      <c r="F42" s="4"/>
    </row>
    <row r="43" spans="1:6" s="1" customFormat="1" ht="12.75">
      <c r="A43" s="4"/>
      <c r="B43" s="16"/>
      <c r="C43" s="4"/>
      <c r="D43" s="16"/>
      <c r="E43" s="4"/>
      <c r="F43" s="4"/>
    </row>
    <row r="44" spans="1:6" s="1" customFormat="1" ht="12.75">
      <c r="A44" s="4"/>
      <c r="B44" s="16"/>
      <c r="C44" s="4"/>
      <c r="D44" s="16"/>
      <c r="E44" s="4"/>
      <c r="F44" s="4"/>
    </row>
    <row r="45" spans="1:6" s="1" customFormat="1" ht="12.75">
      <c r="A45" s="4"/>
      <c r="B45" s="16"/>
      <c r="C45" s="4"/>
      <c r="D45" s="16"/>
      <c r="E45" s="4"/>
      <c r="F45" s="4"/>
    </row>
    <row r="46" spans="1:6" s="1" customFormat="1" ht="12.75">
      <c r="A46" s="4"/>
      <c r="B46" s="16"/>
      <c r="C46" s="4"/>
      <c r="D46" s="16"/>
      <c r="E46" s="4"/>
      <c r="F46" s="4"/>
    </row>
    <row r="47" spans="1:6" s="1" customFormat="1" ht="12.75">
      <c r="A47" s="4"/>
      <c r="B47" s="16"/>
      <c r="C47" s="4"/>
      <c r="D47" s="16"/>
      <c r="E47" s="4"/>
      <c r="F47" s="4"/>
    </row>
    <row r="48" spans="1:6" s="1" customFormat="1" ht="12.75">
      <c r="A48" s="4"/>
      <c r="B48" s="16"/>
      <c r="C48" s="4"/>
      <c r="D48" s="16"/>
      <c r="E48" s="4"/>
      <c r="F48" s="4"/>
    </row>
    <row r="49" spans="1:6" s="1" customFormat="1" ht="12.75">
      <c r="A49" s="4"/>
      <c r="B49" s="16"/>
      <c r="C49" s="4"/>
      <c r="D49" s="16"/>
      <c r="E49" s="4"/>
      <c r="F49" s="4"/>
    </row>
    <row r="50" spans="1:6" s="1" customFormat="1" ht="12.75">
      <c r="A50" s="4"/>
      <c r="B50" s="16"/>
      <c r="C50" s="4"/>
      <c r="D50" s="16"/>
      <c r="E50" s="4"/>
      <c r="F50" s="4"/>
    </row>
    <row r="51" spans="1:6" s="1" customFormat="1" ht="12.75">
      <c r="A51" s="4"/>
      <c r="B51" s="16"/>
      <c r="C51" s="4"/>
      <c r="D51" s="16"/>
      <c r="E51" s="4"/>
      <c r="F51" s="4"/>
    </row>
    <row r="52" spans="1:6" s="1" customFormat="1" ht="12.75">
      <c r="A52" s="4"/>
      <c r="B52" s="16"/>
      <c r="C52" s="4"/>
      <c r="D52" s="16"/>
      <c r="E52" s="4"/>
      <c r="F52" s="4"/>
    </row>
    <row r="53" spans="1:6" s="1" customFormat="1" ht="22.5">
      <c r="A53" s="17" t="s">
        <v>27</v>
      </c>
      <c r="B53" s="13" t="s">
        <v>315</v>
      </c>
      <c r="C53" s="9" t="s">
        <v>467</v>
      </c>
      <c r="D53" s="13" t="s">
        <v>468</v>
      </c>
      <c r="E53" s="13" t="s">
        <v>319</v>
      </c>
      <c r="F53" s="82" t="s">
        <v>469</v>
      </c>
    </row>
    <row r="54" spans="1:6" ht="33" customHeight="1">
      <c r="A54" s="30" t="s">
        <v>405</v>
      </c>
      <c r="B54" s="13" t="s">
        <v>445</v>
      </c>
      <c r="C54" s="13" t="s">
        <v>252</v>
      </c>
      <c r="D54" s="13" t="s">
        <v>229</v>
      </c>
      <c r="E54" s="13" t="s">
        <v>3</v>
      </c>
      <c r="F54" s="20" t="s">
        <v>316</v>
      </c>
    </row>
    <row r="55" spans="1:6" ht="12.75">
      <c r="A55" s="18" t="s">
        <v>166</v>
      </c>
      <c r="B55" s="22"/>
      <c r="C55" s="17"/>
      <c r="D55" s="22"/>
      <c r="E55" s="17"/>
      <c r="F55" s="17"/>
    </row>
    <row r="56" spans="1:6" ht="12.75">
      <c r="A56" s="18" t="s">
        <v>306</v>
      </c>
      <c r="B56" s="17"/>
      <c r="C56" s="17"/>
      <c r="D56" s="17"/>
      <c r="E56" s="17" t="s">
        <v>228</v>
      </c>
      <c r="F56" s="17" t="s">
        <v>228</v>
      </c>
    </row>
    <row r="57" spans="1:6" ht="12.75">
      <c r="A57" s="18" t="s">
        <v>400</v>
      </c>
      <c r="B57" s="17"/>
      <c r="C57" s="17"/>
      <c r="D57" s="17"/>
      <c r="E57" s="17" t="s">
        <v>228</v>
      </c>
      <c r="F57" s="17"/>
    </row>
    <row r="58" spans="1:6" ht="12.75">
      <c r="A58" s="17" t="s">
        <v>401</v>
      </c>
      <c r="B58" s="17"/>
      <c r="C58" s="17"/>
      <c r="D58" s="17"/>
      <c r="E58" s="17"/>
      <c r="F58" s="17"/>
    </row>
    <row r="59" spans="1:6" ht="12.75">
      <c r="A59" s="17" t="s">
        <v>167</v>
      </c>
      <c r="B59" s="17">
        <v>792</v>
      </c>
      <c r="C59" s="17">
        <v>735</v>
      </c>
      <c r="D59" s="17">
        <v>10630</v>
      </c>
      <c r="E59" s="17"/>
      <c r="F59" s="17">
        <f>D59+E59</f>
        <v>10630</v>
      </c>
    </row>
    <row r="60" spans="1:6" ht="12.75">
      <c r="A60" s="17" t="s">
        <v>226</v>
      </c>
      <c r="B60" s="17"/>
      <c r="C60" s="17"/>
      <c r="D60" s="17"/>
      <c r="E60" s="17"/>
      <c r="F60" s="17">
        <f aca="true" t="shared" si="1" ref="F60:F100">D60+E60</f>
        <v>0</v>
      </c>
    </row>
    <row r="61" spans="1:6" ht="12.75">
      <c r="A61" s="17" t="s">
        <v>446</v>
      </c>
      <c r="B61" s="17"/>
      <c r="C61" s="17"/>
      <c r="D61" s="17"/>
      <c r="E61" s="17"/>
      <c r="F61" s="17">
        <f t="shared" si="1"/>
        <v>0</v>
      </c>
    </row>
    <row r="62" spans="1:6" ht="12.75">
      <c r="A62" s="17" t="s">
        <v>447</v>
      </c>
      <c r="B62" s="17"/>
      <c r="C62" s="17"/>
      <c r="D62" s="17"/>
      <c r="E62" s="17"/>
      <c r="F62" s="17">
        <f t="shared" si="1"/>
        <v>0</v>
      </c>
    </row>
    <row r="63" spans="1:6" ht="12.75">
      <c r="A63" s="17" t="s">
        <v>227</v>
      </c>
      <c r="B63" s="17"/>
      <c r="C63" s="17"/>
      <c r="D63" s="17"/>
      <c r="E63" s="17"/>
      <c r="F63" s="17">
        <f t="shared" si="1"/>
        <v>0</v>
      </c>
    </row>
    <row r="64" spans="1:6" ht="12.75">
      <c r="A64" s="17" t="s">
        <v>168</v>
      </c>
      <c r="B64" s="17"/>
      <c r="C64" s="17"/>
      <c r="D64" s="17"/>
      <c r="E64" s="17"/>
      <c r="F64" s="17">
        <f t="shared" si="1"/>
        <v>0</v>
      </c>
    </row>
    <row r="65" spans="1:6" ht="12.75">
      <c r="A65" s="17" t="s">
        <v>176</v>
      </c>
      <c r="B65" s="17"/>
      <c r="C65" s="17"/>
      <c r="D65" s="17"/>
      <c r="E65" s="17"/>
      <c r="F65" s="17">
        <f t="shared" si="1"/>
        <v>0</v>
      </c>
    </row>
    <row r="66" spans="1:6" ht="12.75">
      <c r="A66" s="17" t="s">
        <v>169</v>
      </c>
      <c r="B66" s="17"/>
      <c r="C66" s="17"/>
      <c r="D66" s="17"/>
      <c r="E66" s="17"/>
      <c r="F66" s="17">
        <f t="shared" si="1"/>
        <v>0</v>
      </c>
    </row>
    <row r="67" spans="1:6" ht="12.75">
      <c r="A67" s="17" t="s">
        <v>183</v>
      </c>
      <c r="B67" s="17"/>
      <c r="C67" s="17">
        <v>59</v>
      </c>
      <c r="D67" s="17"/>
      <c r="E67" s="17"/>
      <c r="F67" s="17">
        <f t="shared" si="1"/>
        <v>0</v>
      </c>
    </row>
    <row r="68" spans="1:6" ht="12.75">
      <c r="A68" s="17" t="s">
        <v>192</v>
      </c>
      <c r="B68" s="17"/>
      <c r="C68" s="17"/>
      <c r="D68" s="17"/>
      <c r="E68" s="17"/>
      <c r="F68" s="17">
        <f t="shared" si="1"/>
        <v>0</v>
      </c>
    </row>
    <row r="69" spans="1:6" ht="12.75">
      <c r="A69" s="17" t="s">
        <v>170</v>
      </c>
      <c r="B69" s="17"/>
      <c r="C69" s="17"/>
      <c r="D69" s="17"/>
      <c r="E69" s="17"/>
      <c r="F69" s="17">
        <f t="shared" si="1"/>
        <v>0</v>
      </c>
    </row>
    <row r="70" spans="1:6" ht="12.75">
      <c r="A70" s="17" t="s">
        <v>172</v>
      </c>
      <c r="B70" s="17"/>
      <c r="C70" s="17"/>
      <c r="D70" s="17"/>
      <c r="E70" s="17"/>
      <c r="F70" s="17">
        <f t="shared" si="1"/>
        <v>0</v>
      </c>
    </row>
    <row r="71" spans="1:6" ht="12.75">
      <c r="A71" s="17" t="s">
        <v>171</v>
      </c>
      <c r="B71" s="17"/>
      <c r="C71" s="17"/>
      <c r="D71" s="17"/>
      <c r="E71" s="17"/>
      <c r="F71" s="17">
        <f t="shared" si="1"/>
        <v>0</v>
      </c>
    </row>
    <row r="72" spans="1:6" ht="12.75">
      <c r="A72" s="17" t="s">
        <v>173</v>
      </c>
      <c r="B72" s="17"/>
      <c r="C72" s="17"/>
      <c r="D72" s="17"/>
      <c r="E72" s="17"/>
      <c r="F72" s="17">
        <f t="shared" si="1"/>
        <v>0</v>
      </c>
    </row>
    <row r="73" spans="1:6" ht="12.75">
      <c r="A73" s="17" t="s">
        <v>174</v>
      </c>
      <c r="B73" s="17"/>
      <c r="C73" s="17"/>
      <c r="D73" s="17"/>
      <c r="E73" s="17"/>
      <c r="F73" s="17">
        <f t="shared" si="1"/>
        <v>0</v>
      </c>
    </row>
    <row r="74" spans="1:6" ht="12.75">
      <c r="A74" s="5" t="s">
        <v>175</v>
      </c>
      <c r="B74" s="17"/>
      <c r="C74" s="17"/>
      <c r="D74" s="17"/>
      <c r="E74" s="17"/>
      <c r="F74" s="17">
        <f t="shared" si="1"/>
        <v>0</v>
      </c>
    </row>
    <row r="75" spans="1:6" ht="12.75">
      <c r="A75" s="5" t="s">
        <v>177</v>
      </c>
      <c r="B75" s="48">
        <v>90</v>
      </c>
      <c r="C75" s="5">
        <v>90</v>
      </c>
      <c r="D75" s="48">
        <v>1377</v>
      </c>
      <c r="E75" s="5">
        <v>225</v>
      </c>
      <c r="F75" s="17">
        <f t="shared" si="1"/>
        <v>1602</v>
      </c>
    </row>
    <row r="76" spans="1:6" ht="12.75">
      <c r="A76" s="5" t="s">
        <v>222</v>
      </c>
      <c r="B76" s="48"/>
      <c r="C76" s="5"/>
      <c r="D76" s="48"/>
      <c r="E76" s="5"/>
      <c r="F76" s="17">
        <f t="shared" si="1"/>
        <v>0</v>
      </c>
    </row>
    <row r="77" spans="1:6" ht="12.75">
      <c r="A77" s="5" t="s">
        <v>178</v>
      </c>
      <c r="B77" s="48"/>
      <c r="C77" s="5"/>
      <c r="D77" s="48"/>
      <c r="E77" s="5"/>
      <c r="F77" s="17">
        <f t="shared" si="1"/>
        <v>0</v>
      </c>
    </row>
    <row r="78" spans="1:6" ht="12.75" customHeight="1">
      <c r="A78" s="5" t="s">
        <v>220</v>
      </c>
      <c r="B78" s="48"/>
      <c r="C78" s="5"/>
      <c r="D78" s="48"/>
      <c r="E78" s="5"/>
      <c r="F78" s="17">
        <f t="shared" si="1"/>
        <v>0</v>
      </c>
    </row>
    <row r="79" spans="1:6" ht="15" customHeight="1">
      <c r="A79" s="5" t="s">
        <v>221</v>
      </c>
      <c r="B79" s="48"/>
      <c r="C79" s="5"/>
      <c r="D79" s="48"/>
      <c r="E79" s="5"/>
      <c r="F79" s="17">
        <f t="shared" si="1"/>
        <v>0</v>
      </c>
    </row>
    <row r="80" spans="1:6" ht="12.75">
      <c r="A80" s="5" t="s">
        <v>179</v>
      </c>
      <c r="B80" s="48"/>
      <c r="C80" s="5"/>
      <c r="D80" s="48"/>
      <c r="E80" s="5"/>
      <c r="F80" s="17">
        <f t="shared" si="1"/>
        <v>0</v>
      </c>
    </row>
    <row r="81" spans="1:6" ht="12.75">
      <c r="A81" s="5" t="s">
        <v>271</v>
      </c>
      <c r="B81" s="48"/>
      <c r="C81" s="5"/>
      <c r="D81" s="48"/>
      <c r="E81" s="5"/>
      <c r="F81" s="17">
        <f t="shared" si="1"/>
        <v>0</v>
      </c>
    </row>
    <row r="82" spans="1:6" ht="12.75">
      <c r="A82" s="5" t="s">
        <v>184</v>
      </c>
      <c r="B82" s="48"/>
      <c r="C82" s="5"/>
      <c r="D82" s="48">
        <v>180</v>
      </c>
      <c r="E82" s="5"/>
      <c r="F82" s="17">
        <f t="shared" si="1"/>
        <v>180</v>
      </c>
    </row>
    <row r="83" spans="1:6" ht="12.75">
      <c r="A83" s="5" t="s">
        <v>273</v>
      </c>
      <c r="B83" s="48"/>
      <c r="C83" s="5"/>
      <c r="D83" s="48"/>
      <c r="E83" s="5"/>
      <c r="F83" s="17">
        <f t="shared" si="1"/>
        <v>0</v>
      </c>
    </row>
    <row r="84" spans="1:6" ht="12.75">
      <c r="A84" s="5" t="s">
        <v>191</v>
      </c>
      <c r="B84" s="48"/>
      <c r="C84" s="5"/>
      <c r="D84" s="48"/>
      <c r="E84" s="5"/>
      <c r="F84" s="17">
        <f t="shared" si="1"/>
        <v>0</v>
      </c>
    </row>
    <row r="85" spans="1:6" ht="12.75">
      <c r="A85" s="5" t="s">
        <v>275</v>
      </c>
      <c r="B85" s="48"/>
      <c r="C85" s="5"/>
      <c r="D85" s="48"/>
      <c r="E85" s="5"/>
      <c r="F85" s="17">
        <f t="shared" si="1"/>
        <v>0</v>
      </c>
    </row>
    <row r="86" spans="1:6" ht="12.75">
      <c r="A86" s="5" t="s">
        <v>276</v>
      </c>
      <c r="B86" s="48"/>
      <c r="C86" s="5"/>
      <c r="D86" s="48">
        <v>230</v>
      </c>
      <c r="E86" s="5"/>
      <c r="F86" s="17">
        <f t="shared" si="1"/>
        <v>230</v>
      </c>
    </row>
    <row r="87" spans="1:6" ht="12.75" customHeight="1">
      <c r="A87" s="5" t="s">
        <v>4</v>
      </c>
      <c r="B87" s="48"/>
      <c r="C87" s="5"/>
      <c r="D87" s="48"/>
      <c r="E87" s="5"/>
      <c r="F87" s="17">
        <f t="shared" si="1"/>
        <v>0</v>
      </c>
    </row>
    <row r="88" spans="1:6" ht="12.75">
      <c r="A88" s="6" t="s">
        <v>5</v>
      </c>
      <c r="B88" s="48">
        <v>54</v>
      </c>
      <c r="C88" s="5">
        <v>26</v>
      </c>
      <c r="D88" s="48">
        <v>342</v>
      </c>
      <c r="E88" s="5"/>
      <c r="F88" s="17">
        <f t="shared" si="1"/>
        <v>342</v>
      </c>
    </row>
    <row r="89" spans="1:6" ht="12.75">
      <c r="A89" s="6" t="s">
        <v>181</v>
      </c>
      <c r="B89" s="48"/>
      <c r="C89" s="5"/>
      <c r="D89" s="48"/>
      <c r="E89" s="5"/>
      <c r="F89" s="17">
        <f t="shared" si="1"/>
        <v>0</v>
      </c>
    </row>
    <row r="90" spans="1:6" ht="12.75">
      <c r="A90" s="6" t="s">
        <v>182</v>
      </c>
      <c r="B90" s="48"/>
      <c r="C90" s="5"/>
      <c r="D90" s="48"/>
      <c r="E90" s="5"/>
      <c r="F90" s="17">
        <f t="shared" si="1"/>
        <v>0</v>
      </c>
    </row>
    <row r="91" spans="1:6" ht="12.75">
      <c r="A91" s="6" t="s">
        <v>180</v>
      </c>
      <c r="B91" s="48"/>
      <c r="C91" s="5"/>
      <c r="D91" s="48"/>
      <c r="E91" s="5"/>
      <c r="F91" s="17">
        <f t="shared" si="1"/>
        <v>0</v>
      </c>
    </row>
    <row r="92" spans="1:6" ht="15.75" customHeight="1">
      <c r="A92" s="5" t="s">
        <v>6</v>
      </c>
      <c r="B92" s="48"/>
      <c r="C92" s="5"/>
      <c r="D92" s="48">
        <v>103</v>
      </c>
      <c r="E92" s="5"/>
      <c r="F92" s="17">
        <f t="shared" si="1"/>
        <v>103</v>
      </c>
    </row>
    <row r="93" spans="1:6" ht="12.75">
      <c r="A93" s="5" t="s">
        <v>185</v>
      </c>
      <c r="B93" s="48"/>
      <c r="C93" s="5"/>
      <c r="D93" s="48"/>
      <c r="E93" s="5"/>
      <c r="F93" s="17">
        <f t="shared" si="1"/>
        <v>0</v>
      </c>
    </row>
    <row r="94" spans="1:6" ht="12.75">
      <c r="A94" s="5" t="s">
        <v>186</v>
      </c>
      <c r="B94" s="48"/>
      <c r="C94" s="5"/>
      <c r="D94" s="48"/>
      <c r="E94" s="5"/>
      <c r="F94" s="17">
        <f t="shared" si="1"/>
        <v>0</v>
      </c>
    </row>
    <row r="95" spans="1:6" ht="12.75">
      <c r="A95" s="5" t="s">
        <v>187</v>
      </c>
      <c r="B95" s="48"/>
      <c r="C95" s="5"/>
      <c r="D95" s="48"/>
      <c r="E95" s="5"/>
      <c r="F95" s="17">
        <f t="shared" si="1"/>
        <v>0</v>
      </c>
    </row>
    <row r="96" spans="1:6" ht="12.75">
      <c r="A96" s="5" t="s">
        <v>188</v>
      </c>
      <c r="B96" s="5"/>
      <c r="C96" s="5"/>
      <c r="D96" s="5"/>
      <c r="E96" s="17"/>
      <c r="F96" s="17">
        <f t="shared" si="1"/>
        <v>0</v>
      </c>
    </row>
    <row r="97" spans="1:6" ht="12.75">
      <c r="A97" s="5" t="s">
        <v>189</v>
      </c>
      <c r="B97" s="5">
        <v>120</v>
      </c>
      <c r="C97" s="5">
        <v>60</v>
      </c>
      <c r="D97" s="5">
        <v>960</v>
      </c>
      <c r="E97" s="17"/>
      <c r="F97" s="17">
        <f t="shared" si="1"/>
        <v>960</v>
      </c>
    </row>
    <row r="98" spans="1:6" ht="14.25" customHeight="1">
      <c r="A98" s="31" t="s">
        <v>223</v>
      </c>
      <c r="B98" s="5"/>
      <c r="C98" s="5"/>
      <c r="D98" s="5"/>
      <c r="E98" s="17"/>
      <c r="F98" s="17">
        <f t="shared" si="1"/>
        <v>0</v>
      </c>
    </row>
    <row r="99" spans="1:6" ht="12.75">
      <c r="A99" s="5"/>
      <c r="B99" s="5"/>
      <c r="C99" s="5"/>
      <c r="D99" s="5"/>
      <c r="E99" s="17"/>
      <c r="F99" s="17">
        <f t="shared" si="1"/>
        <v>0</v>
      </c>
    </row>
    <row r="100" spans="1:6" s="1" customFormat="1" ht="12.75">
      <c r="A100" s="4" t="s">
        <v>190</v>
      </c>
      <c r="B100" s="4">
        <f>SUM(B59:B99)</f>
        <v>1056</v>
      </c>
      <c r="C100" s="4">
        <f>SUM(C59:C99)</f>
        <v>970</v>
      </c>
      <c r="D100" s="4">
        <f>SUM(D59:D99)</f>
        <v>13822</v>
      </c>
      <c r="E100" s="4">
        <f>SUM(E59:E99)</f>
        <v>225</v>
      </c>
      <c r="F100" s="83">
        <f t="shared" si="1"/>
        <v>14047</v>
      </c>
    </row>
    <row r="101" spans="1:6" s="1" customFormat="1" ht="12.75">
      <c r="A101" s="4"/>
      <c r="B101" s="4"/>
      <c r="C101" s="4"/>
      <c r="D101" s="4"/>
      <c r="E101" s="4"/>
      <c r="F101" s="4"/>
    </row>
    <row r="102" spans="1:6" s="1" customFormat="1" ht="12.75">
      <c r="A102" s="4"/>
      <c r="B102" s="4"/>
      <c r="C102" s="4"/>
      <c r="D102" s="4"/>
      <c r="E102" s="4"/>
      <c r="F102" s="4"/>
    </row>
    <row r="103" spans="1:6" s="1" customFormat="1" ht="12.75">
      <c r="A103" s="4"/>
      <c r="B103" s="4"/>
      <c r="C103" s="4"/>
      <c r="D103" s="4"/>
      <c r="E103" s="4"/>
      <c r="F103" s="4"/>
    </row>
    <row r="104" spans="1:6" s="1" customFormat="1" ht="12.75">
      <c r="A104" s="4"/>
      <c r="B104" s="4"/>
      <c r="C104" s="4"/>
      <c r="D104" s="4"/>
      <c r="E104" s="4"/>
      <c r="F104" s="4"/>
    </row>
    <row r="105" spans="1:6" s="1" customFormat="1" ht="12.75">
      <c r="A105" s="4"/>
      <c r="B105" s="4"/>
      <c r="C105" s="4"/>
      <c r="D105" s="4"/>
      <c r="E105" s="4"/>
      <c r="F105" s="4"/>
    </row>
    <row r="106" spans="1:6" s="1" customFormat="1" ht="12.75">
      <c r="A106" s="4"/>
      <c r="B106" s="4"/>
      <c r="C106" s="4"/>
      <c r="D106" s="4"/>
      <c r="E106" s="4"/>
      <c r="F106" s="4"/>
    </row>
    <row r="107" spans="1:6" s="1" customFormat="1" ht="12.75">
      <c r="A107" s="4"/>
      <c r="B107" s="4"/>
      <c r="C107" s="4"/>
      <c r="D107" s="4"/>
      <c r="E107" s="4"/>
      <c r="F107" s="4"/>
    </row>
    <row r="108" spans="1:6" s="1" customFormat="1" ht="22.5">
      <c r="A108" s="17" t="s">
        <v>27</v>
      </c>
      <c r="B108" s="13" t="s">
        <v>315</v>
      </c>
      <c r="C108" s="9" t="s">
        <v>467</v>
      </c>
      <c r="D108" s="13" t="s">
        <v>468</v>
      </c>
      <c r="E108" s="13" t="s">
        <v>319</v>
      </c>
      <c r="F108" s="82" t="s">
        <v>469</v>
      </c>
    </row>
    <row r="109" spans="1:6" ht="36.75" customHeight="1">
      <c r="A109" s="30" t="s">
        <v>405</v>
      </c>
      <c r="B109" s="13" t="s">
        <v>445</v>
      </c>
      <c r="C109" s="13" t="s">
        <v>252</v>
      </c>
      <c r="D109" s="13" t="s">
        <v>229</v>
      </c>
      <c r="E109" s="13" t="s">
        <v>3</v>
      </c>
      <c r="F109" s="20" t="s">
        <v>316</v>
      </c>
    </row>
    <row r="110" spans="1:6" ht="12.75">
      <c r="A110" s="18" t="s">
        <v>307</v>
      </c>
      <c r="B110" s="17"/>
      <c r="C110" s="17"/>
      <c r="D110" s="17"/>
      <c r="E110" s="17"/>
      <c r="F110" s="17"/>
    </row>
    <row r="111" spans="1:6" ht="12.75">
      <c r="A111" s="4" t="s">
        <v>501</v>
      </c>
      <c r="B111" s="48"/>
      <c r="C111" s="5"/>
      <c r="D111" s="48"/>
      <c r="E111" s="5"/>
      <c r="F111" s="5"/>
    </row>
    <row r="112" spans="1:6" ht="12.75">
      <c r="A112" s="5" t="s">
        <v>257</v>
      </c>
      <c r="B112" s="48"/>
      <c r="C112" s="5"/>
      <c r="D112" s="48"/>
      <c r="E112" s="5"/>
      <c r="F112" s="5"/>
    </row>
    <row r="113" spans="1:6" ht="12.75">
      <c r="A113" s="5" t="s">
        <v>536</v>
      </c>
      <c r="B113" s="48">
        <v>269</v>
      </c>
      <c r="C113" s="5">
        <v>256</v>
      </c>
      <c r="D113" s="48">
        <v>3534</v>
      </c>
      <c r="E113" s="5">
        <v>65</v>
      </c>
      <c r="F113" s="5">
        <f>D113+E113</f>
        <v>3599</v>
      </c>
    </row>
    <row r="114" spans="1:6" ht="12.75">
      <c r="A114" s="5" t="s">
        <v>534</v>
      </c>
      <c r="B114" s="48"/>
      <c r="C114" s="5"/>
      <c r="D114" s="48">
        <v>14</v>
      </c>
      <c r="E114" s="5"/>
      <c r="F114" s="5">
        <f aca="true" t="shared" si="2" ref="F114:F121">D114+E114</f>
        <v>14</v>
      </c>
    </row>
    <row r="115" spans="1:6" ht="12.75">
      <c r="A115" s="5" t="s">
        <v>258</v>
      </c>
      <c r="B115" s="48"/>
      <c r="C115" s="5"/>
      <c r="D115" s="48"/>
      <c r="E115" s="5"/>
      <c r="F115" s="5">
        <f t="shared" si="2"/>
        <v>0</v>
      </c>
    </row>
    <row r="116" spans="1:6" ht="12.75">
      <c r="A116" s="5" t="s">
        <v>537</v>
      </c>
      <c r="B116" s="48">
        <v>30</v>
      </c>
      <c r="C116" s="5">
        <v>27</v>
      </c>
      <c r="D116" s="48">
        <v>366</v>
      </c>
      <c r="E116" s="5">
        <v>7</v>
      </c>
      <c r="F116" s="5">
        <f t="shared" si="2"/>
        <v>373</v>
      </c>
    </row>
    <row r="117" spans="1:6" ht="12.75">
      <c r="A117" s="5" t="s">
        <v>535</v>
      </c>
      <c r="B117" s="48"/>
      <c r="C117" s="5"/>
      <c r="D117" s="48">
        <v>1</v>
      </c>
      <c r="E117" s="5"/>
      <c r="F117" s="5">
        <f t="shared" si="2"/>
        <v>1</v>
      </c>
    </row>
    <row r="118" spans="1:6" ht="12.75">
      <c r="A118" s="5" t="s">
        <v>259</v>
      </c>
      <c r="B118" s="48">
        <v>23</v>
      </c>
      <c r="C118" s="5">
        <v>11</v>
      </c>
      <c r="D118" s="48">
        <v>135</v>
      </c>
      <c r="E118" s="5"/>
      <c r="F118" s="5">
        <f t="shared" si="2"/>
        <v>135</v>
      </c>
    </row>
    <row r="119" spans="1:6" ht="12.75">
      <c r="A119" s="5" t="s">
        <v>449</v>
      </c>
      <c r="B119" s="48"/>
      <c r="C119" s="5"/>
      <c r="D119" s="48"/>
      <c r="E119" s="5"/>
      <c r="F119" s="5">
        <f t="shared" si="2"/>
        <v>0</v>
      </c>
    </row>
    <row r="120" spans="1:6" ht="12.75">
      <c r="A120" s="5" t="s">
        <v>450</v>
      </c>
      <c r="B120" s="48"/>
      <c r="C120" s="5"/>
      <c r="D120" s="48"/>
      <c r="E120" s="5"/>
      <c r="F120" s="5">
        <f t="shared" si="2"/>
        <v>0</v>
      </c>
    </row>
    <row r="121" spans="1:6" ht="12.75">
      <c r="A121" s="5" t="s">
        <v>448</v>
      </c>
      <c r="B121" s="48"/>
      <c r="C121" s="5"/>
      <c r="D121" s="48"/>
      <c r="E121" s="5"/>
      <c r="F121" s="5">
        <f t="shared" si="2"/>
        <v>0</v>
      </c>
    </row>
    <row r="122" spans="1:6" ht="12.75">
      <c r="A122" s="4" t="s">
        <v>504</v>
      </c>
      <c r="B122" s="4">
        <f>SUM(B113:B118)</f>
        <v>322</v>
      </c>
      <c r="C122" s="4">
        <f>SUM(C113:C118)</f>
        <v>294</v>
      </c>
      <c r="D122" s="4">
        <f>SUM(D113:D118)</f>
        <v>4050</v>
      </c>
      <c r="E122" s="4">
        <f>SUM(E113:E118)</f>
        <v>72</v>
      </c>
      <c r="F122" s="4">
        <f>SUM(F113:F118)</f>
        <v>4122</v>
      </c>
    </row>
    <row r="123" spans="1:6" ht="20.25" customHeight="1">
      <c r="A123" s="18"/>
      <c r="B123" s="17"/>
      <c r="C123" s="17"/>
      <c r="D123" s="17"/>
      <c r="E123" s="17"/>
      <c r="F123" s="17"/>
    </row>
    <row r="124" spans="1:6" ht="12.75">
      <c r="A124" s="18" t="s">
        <v>505</v>
      </c>
      <c r="B124" s="17"/>
      <c r="C124" s="17"/>
      <c r="D124" s="17"/>
      <c r="E124" s="17"/>
      <c r="F124" s="17"/>
    </row>
    <row r="125" spans="1:6" ht="12.75">
      <c r="A125" s="17" t="s">
        <v>194</v>
      </c>
      <c r="B125" s="21">
        <v>85</v>
      </c>
      <c r="C125" s="17">
        <v>102</v>
      </c>
      <c r="D125" s="21">
        <v>1110</v>
      </c>
      <c r="E125" s="17"/>
      <c r="F125" s="17">
        <f>D125+E125</f>
        <v>1110</v>
      </c>
    </row>
    <row r="126" spans="1:6" ht="12.75">
      <c r="A126" s="17" t="s">
        <v>195</v>
      </c>
      <c r="B126" s="21">
        <v>50</v>
      </c>
      <c r="C126" s="17">
        <v>120</v>
      </c>
      <c r="D126" s="21">
        <v>370</v>
      </c>
      <c r="E126" s="17"/>
      <c r="F126" s="17">
        <f aca="true" t="shared" si="3" ref="F126:F142">D126+E126</f>
        <v>370</v>
      </c>
    </row>
    <row r="127" spans="1:6" ht="12.75">
      <c r="A127" s="17" t="s">
        <v>454</v>
      </c>
      <c r="B127" s="21"/>
      <c r="C127" s="17"/>
      <c r="D127" s="21"/>
      <c r="E127" s="17"/>
      <c r="F127" s="17">
        <f t="shared" si="3"/>
        <v>0</v>
      </c>
    </row>
    <row r="128" spans="1:6" ht="12.75">
      <c r="A128" s="17" t="s">
        <v>455</v>
      </c>
      <c r="B128" s="21"/>
      <c r="C128" s="17"/>
      <c r="D128" s="21"/>
      <c r="E128" s="17"/>
      <c r="F128" s="17">
        <f t="shared" si="3"/>
        <v>0</v>
      </c>
    </row>
    <row r="129" spans="1:6" ht="12.75">
      <c r="A129" s="17" t="s">
        <v>456</v>
      </c>
      <c r="B129" s="21"/>
      <c r="C129" s="17"/>
      <c r="D129" s="21"/>
      <c r="E129" s="17"/>
      <c r="F129" s="17">
        <f t="shared" si="3"/>
        <v>0</v>
      </c>
    </row>
    <row r="130" spans="1:6" ht="12.75">
      <c r="A130" s="17" t="s">
        <v>193</v>
      </c>
      <c r="B130" s="21">
        <v>10</v>
      </c>
      <c r="C130" s="17"/>
      <c r="D130" s="21">
        <v>70</v>
      </c>
      <c r="E130" s="17"/>
      <c r="F130" s="17">
        <f t="shared" si="3"/>
        <v>70</v>
      </c>
    </row>
    <row r="131" spans="1:6" ht="12.75">
      <c r="A131" s="17" t="s">
        <v>196</v>
      </c>
      <c r="B131" s="17" t="s">
        <v>228</v>
      </c>
      <c r="C131" s="17">
        <v>16</v>
      </c>
      <c r="D131" s="17"/>
      <c r="E131" s="17"/>
      <c r="F131" s="17">
        <f t="shared" si="3"/>
        <v>0</v>
      </c>
    </row>
    <row r="132" spans="1:6" ht="12.75">
      <c r="A132" s="17" t="s">
        <v>201</v>
      </c>
      <c r="B132" s="21"/>
      <c r="C132" s="17"/>
      <c r="D132" s="21">
        <v>10</v>
      </c>
      <c r="E132" s="17"/>
      <c r="F132" s="17">
        <f t="shared" si="3"/>
        <v>10</v>
      </c>
    </row>
    <row r="133" spans="1:6" ht="12.75">
      <c r="A133" s="17" t="s">
        <v>453</v>
      </c>
      <c r="B133" s="21"/>
      <c r="C133" s="17"/>
      <c r="D133" s="21">
        <v>60</v>
      </c>
      <c r="E133" s="17"/>
      <c r="F133" s="17">
        <f t="shared" si="3"/>
        <v>60</v>
      </c>
    </row>
    <row r="134" spans="1:6" ht="12.75">
      <c r="A134" s="17" t="s">
        <v>197</v>
      </c>
      <c r="B134" s="21"/>
      <c r="C134" s="17"/>
      <c r="D134" s="21">
        <v>50</v>
      </c>
      <c r="E134" s="17"/>
      <c r="F134" s="17">
        <f t="shared" si="3"/>
        <v>50</v>
      </c>
    </row>
    <row r="135" spans="1:6" ht="12.75">
      <c r="A135" s="17" t="s">
        <v>198</v>
      </c>
      <c r="B135" s="21"/>
      <c r="C135" s="17"/>
      <c r="D135" s="21">
        <v>50</v>
      </c>
      <c r="E135" s="17"/>
      <c r="F135" s="17">
        <f t="shared" si="3"/>
        <v>50</v>
      </c>
    </row>
    <row r="136" spans="1:6" ht="12.75">
      <c r="A136" s="17" t="s">
        <v>199</v>
      </c>
      <c r="B136" s="21" t="s">
        <v>228</v>
      </c>
      <c r="C136" s="17" t="s">
        <v>228</v>
      </c>
      <c r="D136" s="21">
        <v>199</v>
      </c>
      <c r="E136" s="17"/>
      <c r="F136" s="17">
        <f t="shared" si="3"/>
        <v>199</v>
      </c>
    </row>
    <row r="137" spans="1:6" ht="12.75">
      <c r="A137" s="17" t="s">
        <v>225</v>
      </c>
      <c r="B137" s="21"/>
      <c r="C137" s="17"/>
      <c r="D137" s="21"/>
      <c r="E137" s="17"/>
      <c r="F137" s="17">
        <f t="shared" si="3"/>
        <v>0</v>
      </c>
    </row>
    <row r="138" spans="1:6" ht="12.75" customHeight="1">
      <c r="A138" s="17" t="s">
        <v>224</v>
      </c>
      <c r="B138" s="21"/>
      <c r="C138" s="17"/>
      <c r="D138" s="21"/>
      <c r="E138" s="17"/>
      <c r="F138" s="17">
        <f t="shared" si="3"/>
        <v>0</v>
      </c>
    </row>
    <row r="139" spans="1:6" ht="12.75">
      <c r="A139" s="17" t="s">
        <v>200</v>
      </c>
      <c r="B139" s="17">
        <v>65</v>
      </c>
      <c r="C139" s="17">
        <v>23</v>
      </c>
      <c r="D139" s="17"/>
      <c r="E139" s="17"/>
      <c r="F139" s="17">
        <f t="shared" si="3"/>
        <v>0</v>
      </c>
    </row>
    <row r="140" spans="1:6" ht="12.75">
      <c r="A140" s="17" t="s">
        <v>451</v>
      </c>
      <c r="B140" s="21"/>
      <c r="C140" s="17"/>
      <c r="D140" s="21">
        <v>110</v>
      </c>
      <c r="E140" s="17"/>
      <c r="F140" s="17">
        <f t="shared" si="3"/>
        <v>110</v>
      </c>
    </row>
    <row r="141" spans="1:6" ht="12.75">
      <c r="A141" s="17" t="s">
        <v>452</v>
      </c>
      <c r="B141" s="21"/>
      <c r="C141" s="17"/>
      <c r="D141" s="21">
        <v>40</v>
      </c>
      <c r="E141" s="17"/>
      <c r="F141" s="17">
        <f t="shared" si="3"/>
        <v>40</v>
      </c>
    </row>
    <row r="142" spans="1:6" ht="12.75">
      <c r="A142" s="17"/>
      <c r="B142" s="21"/>
      <c r="C142" s="17"/>
      <c r="D142" s="21"/>
      <c r="E142" s="17"/>
      <c r="F142" s="17">
        <f t="shared" si="3"/>
        <v>0</v>
      </c>
    </row>
    <row r="143" spans="1:6" s="1" customFormat="1" ht="12.75">
      <c r="A143" s="4" t="s">
        <v>513</v>
      </c>
      <c r="B143" s="28">
        <f>SUM(B125:B141)</f>
        <v>210</v>
      </c>
      <c r="C143" s="28">
        <f>SUM(C125:C141)</f>
        <v>261</v>
      </c>
      <c r="D143" s="28">
        <f>SUM(D125:D141)</f>
        <v>2069</v>
      </c>
      <c r="E143" s="28">
        <f>SUM(E125:E141)</f>
        <v>0</v>
      </c>
      <c r="F143" s="28">
        <f>SUM(F125:F141)</f>
        <v>2069</v>
      </c>
    </row>
    <row r="144" spans="1:6" ht="12.75">
      <c r="A144" s="18"/>
      <c r="B144" s="17"/>
      <c r="C144" s="17"/>
      <c r="D144" s="17"/>
      <c r="E144" s="17"/>
      <c r="F144" s="17"/>
    </row>
    <row r="145" spans="1:6" ht="12.75">
      <c r="A145" s="18" t="s">
        <v>389</v>
      </c>
      <c r="B145" s="17"/>
      <c r="C145" s="17"/>
      <c r="D145" s="17"/>
      <c r="E145" s="17"/>
      <c r="F145" s="17"/>
    </row>
    <row r="146" spans="1:6" ht="12.75">
      <c r="A146" s="17" t="s">
        <v>202</v>
      </c>
      <c r="B146" s="17">
        <v>70</v>
      </c>
      <c r="C146" s="17">
        <v>45</v>
      </c>
      <c r="D146" s="17">
        <v>270</v>
      </c>
      <c r="E146" s="17"/>
      <c r="F146" s="17">
        <f>D146+E146</f>
        <v>270</v>
      </c>
    </row>
    <row r="147" spans="1:6" ht="12.75">
      <c r="A147" s="17" t="s">
        <v>203</v>
      </c>
      <c r="B147" s="17">
        <v>20</v>
      </c>
      <c r="C147" s="17"/>
      <c r="D147" s="17">
        <v>140</v>
      </c>
      <c r="E147" s="17"/>
      <c r="F147" s="17">
        <f aca="true" t="shared" si="4" ref="F147:F161">D147+E147</f>
        <v>140</v>
      </c>
    </row>
    <row r="148" spans="1:6" ht="12.75">
      <c r="A148" s="17" t="s">
        <v>204</v>
      </c>
      <c r="B148" s="17"/>
      <c r="C148" s="17"/>
      <c r="D148" s="17">
        <v>100</v>
      </c>
      <c r="E148" s="17"/>
      <c r="F148" s="17">
        <f t="shared" si="4"/>
        <v>100</v>
      </c>
    </row>
    <row r="149" spans="1:6" ht="12.75">
      <c r="A149" s="17" t="s">
        <v>205</v>
      </c>
      <c r="B149" s="17">
        <v>35</v>
      </c>
      <c r="C149" s="17">
        <v>18</v>
      </c>
      <c r="D149" s="17">
        <v>140</v>
      </c>
      <c r="E149" s="17">
        <v>160</v>
      </c>
      <c r="F149" s="17">
        <f t="shared" si="4"/>
        <v>300</v>
      </c>
    </row>
    <row r="150" spans="1:6" ht="12.75">
      <c r="A150" s="17" t="s">
        <v>206</v>
      </c>
      <c r="B150" s="17">
        <v>35</v>
      </c>
      <c r="C150" s="17"/>
      <c r="D150" s="17">
        <v>190</v>
      </c>
      <c r="E150" s="17"/>
      <c r="F150" s="17">
        <f t="shared" si="4"/>
        <v>190</v>
      </c>
    </row>
    <row r="151" spans="1:6" ht="12.75">
      <c r="A151" s="17" t="s">
        <v>207</v>
      </c>
      <c r="B151" s="17">
        <v>10</v>
      </c>
      <c r="C151" s="17">
        <v>3</v>
      </c>
      <c r="D151" s="17">
        <v>50</v>
      </c>
      <c r="E151" s="17"/>
      <c r="F151" s="17">
        <f t="shared" si="4"/>
        <v>50</v>
      </c>
    </row>
    <row r="152" spans="1:6" ht="12.75">
      <c r="A152" s="17" t="s">
        <v>208</v>
      </c>
      <c r="B152" s="17"/>
      <c r="C152" s="17"/>
      <c r="D152" s="17">
        <v>160</v>
      </c>
      <c r="E152" s="17"/>
      <c r="F152" s="17">
        <f t="shared" si="4"/>
        <v>160</v>
      </c>
    </row>
    <row r="153" spans="1:6" ht="12.75">
      <c r="A153" s="17" t="s">
        <v>210</v>
      </c>
      <c r="B153" s="17"/>
      <c r="C153" s="17"/>
      <c r="D153" s="17"/>
      <c r="E153" s="17"/>
      <c r="F153" s="17">
        <f t="shared" si="4"/>
        <v>0</v>
      </c>
    </row>
    <row r="154" spans="1:6" ht="12.75">
      <c r="A154" s="17" t="s">
        <v>211</v>
      </c>
      <c r="B154" s="17"/>
      <c r="C154" s="17"/>
      <c r="D154" s="17"/>
      <c r="E154" s="17"/>
      <c r="F154" s="17">
        <f t="shared" si="4"/>
        <v>0</v>
      </c>
    </row>
    <row r="155" spans="1:6" ht="12.75">
      <c r="A155" s="17" t="s">
        <v>209</v>
      </c>
      <c r="B155" s="17">
        <v>10</v>
      </c>
      <c r="C155" s="17">
        <v>60</v>
      </c>
      <c r="D155" s="17"/>
      <c r="E155" s="17"/>
      <c r="F155" s="17">
        <f t="shared" si="4"/>
        <v>0</v>
      </c>
    </row>
    <row r="156" spans="1:6" ht="12.75">
      <c r="A156" s="17" t="s">
        <v>251</v>
      </c>
      <c r="B156" s="17"/>
      <c r="C156" s="17"/>
      <c r="D156" s="17">
        <v>80</v>
      </c>
      <c r="E156" s="17"/>
      <c r="F156" s="17">
        <f t="shared" si="4"/>
        <v>80</v>
      </c>
    </row>
    <row r="157" spans="1:6" ht="12.75">
      <c r="A157" s="17" t="s">
        <v>237</v>
      </c>
      <c r="B157" s="17"/>
      <c r="C157" s="17"/>
      <c r="D157" s="17">
        <v>30</v>
      </c>
      <c r="E157" s="17"/>
      <c r="F157" s="17">
        <f t="shared" si="4"/>
        <v>30</v>
      </c>
    </row>
    <row r="158" spans="1:6" ht="12.75">
      <c r="A158" s="17" t="s">
        <v>213</v>
      </c>
      <c r="B158" s="17"/>
      <c r="C158" s="17"/>
      <c r="D158" s="17">
        <v>20</v>
      </c>
      <c r="E158" s="17"/>
      <c r="F158" s="17">
        <f t="shared" si="4"/>
        <v>20</v>
      </c>
    </row>
    <row r="159" spans="1:6" ht="12.75">
      <c r="A159" s="17" t="s">
        <v>214</v>
      </c>
      <c r="B159" s="17"/>
      <c r="C159" s="17"/>
      <c r="D159" s="17">
        <v>14</v>
      </c>
      <c r="E159" s="17"/>
      <c r="F159" s="17">
        <f t="shared" si="4"/>
        <v>14</v>
      </c>
    </row>
    <row r="160" spans="1:6" ht="12.75">
      <c r="A160" s="17" t="s">
        <v>212</v>
      </c>
      <c r="B160" s="17"/>
      <c r="C160" s="17"/>
      <c r="D160" s="17">
        <v>90</v>
      </c>
      <c r="E160" s="17"/>
      <c r="F160" s="17">
        <f t="shared" si="4"/>
        <v>90</v>
      </c>
    </row>
    <row r="161" spans="1:6" ht="12.75">
      <c r="A161" s="17" t="s">
        <v>215</v>
      </c>
      <c r="B161" s="17"/>
      <c r="C161" s="17"/>
      <c r="D161" s="17">
        <v>48</v>
      </c>
      <c r="E161" s="17"/>
      <c r="F161" s="17">
        <f t="shared" si="4"/>
        <v>48</v>
      </c>
    </row>
    <row r="162" spans="1:6" ht="12.75">
      <c r="A162" s="4" t="s">
        <v>589</v>
      </c>
      <c r="B162" s="28">
        <f>SUM(B146:B161)</f>
        <v>180</v>
      </c>
      <c r="C162" s="28">
        <f>SUM(C146:C161)</f>
        <v>126</v>
      </c>
      <c r="D162" s="28">
        <f>SUM(D146:D161)</f>
        <v>1332</v>
      </c>
      <c r="E162" s="28">
        <f>SUM(E146:E161)</f>
        <v>160</v>
      </c>
      <c r="F162" s="28">
        <f>SUM(F146:F161)</f>
        <v>1492</v>
      </c>
    </row>
    <row r="163" spans="1:6" ht="22.5">
      <c r="A163" s="32" t="s">
        <v>27</v>
      </c>
      <c r="B163" s="35" t="s">
        <v>315</v>
      </c>
      <c r="C163" s="36" t="s">
        <v>467</v>
      </c>
      <c r="D163" s="35" t="s">
        <v>468</v>
      </c>
      <c r="E163" s="35" t="s">
        <v>319</v>
      </c>
      <c r="F163" s="37" t="s">
        <v>469</v>
      </c>
    </row>
    <row r="164" spans="1:6" ht="27.75" customHeight="1">
      <c r="A164" s="30" t="s">
        <v>405</v>
      </c>
      <c r="B164" s="13" t="s">
        <v>445</v>
      </c>
      <c r="C164" s="13" t="s">
        <v>252</v>
      </c>
      <c r="D164" s="13" t="s">
        <v>229</v>
      </c>
      <c r="E164" s="13" t="s">
        <v>3</v>
      </c>
      <c r="F164" s="20" t="s">
        <v>316</v>
      </c>
    </row>
    <row r="165" spans="1:6" ht="12.75">
      <c r="A165" s="18"/>
      <c r="B165" s="17"/>
      <c r="C165" s="17"/>
      <c r="D165" s="17"/>
      <c r="E165" s="17"/>
      <c r="F165" s="17"/>
    </row>
    <row r="166" spans="1:6" s="1" customFormat="1" ht="12.75">
      <c r="A166" s="18" t="s">
        <v>391</v>
      </c>
      <c r="B166" s="17"/>
      <c r="C166" s="17"/>
      <c r="D166" s="17"/>
      <c r="E166" s="17"/>
      <c r="F166" s="17"/>
    </row>
    <row r="167" spans="1:6" ht="12.75">
      <c r="A167" s="17" t="s">
        <v>233</v>
      </c>
      <c r="B167" s="24"/>
      <c r="C167" s="17">
        <v>61</v>
      </c>
      <c r="D167" s="5">
        <v>851</v>
      </c>
      <c r="E167" s="17"/>
      <c r="F167" s="4">
        <f>D167+E167</f>
        <v>851</v>
      </c>
    </row>
    <row r="168" spans="1:6" ht="12.75">
      <c r="A168" s="17"/>
      <c r="B168" s="24"/>
      <c r="C168" s="17"/>
      <c r="D168" s="5"/>
      <c r="E168" s="17"/>
      <c r="F168" s="4">
        <f aca="true" t="shared" si="5" ref="F168:F173">D168+E168</f>
        <v>0</v>
      </c>
    </row>
    <row r="169" spans="1:6" ht="12.75">
      <c r="A169" s="18" t="s">
        <v>240</v>
      </c>
      <c r="B169" s="17"/>
      <c r="C169" s="17"/>
      <c r="D169" s="17"/>
      <c r="E169" s="17"/>
      <c r="F169" s="4">
        <f t="shared" si="5"/>
        <v>0</v>
      </c>
    </row>
    <row r="170" spans="1:6" ht="27" customHeight="1">
      <c r="A170" s="17" t="s">
        <v>533</v>
      </c>
      <c r="B170" s="17"/>
      <c r="C170" s="24"/>
      <c r="D170" s="17">
        <v>26</v>
      </c>
      <c r="E170" s="17"/>
      <c r="F170" s="4">
        <f t="shared" si="5"/>
        <v>26</v>
      </c>
    </row>
    <row r="171" spans="1:6" ht="12.75">
      <c r="A171" s="5" t="s">
        <v>216</v>
      </c>
      <c r="B171" s="17">
        <v>50</v>
      </c>
      <c r="C171" s="17">
        <v>33</v>
      </c>
      <c r="D171" s="17">
        <v>128</v>
      </c>
      <c r="E171" s="17"/>
      <c r="F171" s="4">
        <f t="shared" si="5"/>
        <v>128</v>
      </c>
    </row>
    <row r="172" spans="1:6" ht="14.25" customHeight="1">
      <c r="A172" s="5" t="s">
        <v>217</v>
      </c>
      <c r="B172" s="5"/>
      <c r="C172" s="5"/>
      <c r="D172" s="5"/>
      <c r="E172" s="5"/>
      <c r="F172" s="4">
        <f t="shared" si="5"/>
        <v>0</v>
      </c>
    </row>
    <row r="173" spans="1:6" ht="12.75">
      <c r="A173" s="5" t="s">
        <v>218</v>
      </c>
      <c r="B173" s="5"/>
      <c r="C173" s="5"/>
      <c r="D173" s="5"/>
      <c r="E173" s="5"/>
      <c r="F173" s="4">
        <f t="shared" si="5"/>
        <v>0</v>
      </c>
    </row>
    <row r="174" spans="1:6" s="2" customFormat="1" ht="12.75">
      <c r="A174" s="4" t="s">
        <v>526</v>
      </c>
      <c r="B174" s="4">
        <f>SUM(B167:B173)</f>
        <v>50</v>
      </c>
      <c r="C174" s="4">
        <f>SUM(C167:C173)</f>
        <v>94</v>
      </c>
      <c r="D174" s="4">
        <f>SUM(D167:D173)</f>
        <v>1005</v>
      </c>
      <c r="E174" s="4">
        <f>SUM(E166:E173)</f>
        <v>0</v>
      </c>
      <c r="F174" s="4">
        <f>SUM(F166:F173)</f>
        <v>1005</v>
      </c>
    </row>
    <row r="175" spans="1:6" s="2" customFormat="1" ht="12.75">
      <c r="A175" s="5"/>
      <c r="B175" s="5"/>
      <c r="C175" s="5"/>
      <c r="D175" s="5"/>
      <c r="E175" s="5"/>
      <c r="F175" s="5"/>
    </row>
    <row r="176" spans="1:6" s="1" customFormat="1" ht="12.75">
      <c r="A176" s="18" t="s">
        <v>219</v>
      </c>
      <c r="B176" s="4">
        <f>B143+B162+B174</f>
        <v>440</v>
      </c>
      <c r="C176" s="4">
        <f>C143+C162+C174</f>
        <v>481</v>
      </c>
      <c r="D176" s="4">
        <f>D143+D162+D174</f>
        <v>4406</v>
      </c>
      <c r="E176" s="4">
        <f>E143+E162+E174</f>
        <v>160</v>
      </c>
      <c r="F176" s="4">
        <f>F143+F162+F174</f>
        <v>4566</v>
      </c>
    </row>
    <row r="177" spans="1:6" s="2" customFormat="1" ht="12.75">
      <c r="A177" s="18"/>
      <c r="B177" s="17"/>
      <c r="C177" s="17"/>
      <c r="D177" s="17"/>
      <c r="E177" s="17"/>
      <c r="F177" s="17"/>
    </row>
    <row r="178" spans="1:6" ht="12.75">
      <c r="A178" s="18"/>
      <c r="B178" s="17"/>
      <c r="C178" s="17"/>
      <c r="D178" s="17"/>
      <c r="E178" s="17"/>
      <c r="F178" s="17"/>
    </row>
    <row r="179" spans="1:6" ht="12" customHeight="1">
      <c r="A179" s="18" t="s">
        <v>102</v>
      </c>
      <c r="B179" s="17"/>
      <c r="C179" s="17"/>
      <c r="D179" s="17">
        <v>500</v>
      </c>
      <c r="E179" s="17"/>
      <c r="F179" s="17">
        <f>D179+E179</f>
        <v>500</v>
      </c>
    </row>
    <row r="180" spans="1:6" ht="9" customHeight="1">
      <c r="A180" s="18"/>
      <c r="B180" s="17"/>
      <c r="C180" s="17"/>
      <c r="D180" s="17"/>
      <c r="E180" s="17"/>
      <c r="F180" s="17">
        <f>D180+E180</f>
        <v>0</v>
      </c>
    </row>
    <row r="181" spans="1:6" ht="12.75">
      <c r="A181" s="5" t="s">
        <v>525</v>
      </c>
      <c r="B181" s="17"/>
      <c r="C181" s="17"/>
      <c r="D181" s="17"/>
      <c r="E181" s="17"/>
      <c r="F181" s="17">
        <f>D181+E181</f>
        <v>0</v>
      </c>
    </row>
    <row r="182" spans="1:6" ht="12.75">
      <c r="A182" s="5" t="s">
        <v>604</v>
      </c>
      <c r="B182" s="17"/>
      <c r="C182" s="17"/>
      <c r="D182" s="17"/>
      <c r="E182" s="17">
        <v>-250</v>
      </c>
      <c r="F182" s="17">
        <f>D182+E182</f>
        <v>-250</v>
      </c>
    </row>
    <row r="183" spans="1:6" ht="12.75">
      <c r="A183" s="4" t="s">
        <v>601</v>
      </c>
      <c r="B183" s="4">
        <f>SUM(B179:B182)</f>
        <v>0</v>
      </c>
      <c r="C183" s="4">
        <f>SUM(C179:C182)</f>
        <v>0</v>
      </c>
      <c r="D183" s="4">
        <f>SUM(D179:D182)</f>
        <v>500</v>
      </c>
      <c r="E183" s="4">
        <f>SUM(E179:E182)</f>
        <v>-250</v>
      </c>
      <c r="F183" s="4">
        <f>SUM(F179:F182)</f>
        <v>250</v>
      </c>
    </row>
    <row r="184" spans="1:6" ht="12.75">
      <c r="A184" s="4" t="s">
        <v>602</v>
      </c>
      <c r="B184" s="4"/>
      <c r="C184" s="4"/>
      <c r="D184" s="4">
        <v>1500</v>
      </c>
      <c r="E184" s="4">
        <v>-1500</v>
      </c>
      <c r="F184" s="4">
        <f>D184+E184</f>
        <v>0</v>
      </c>
    </row>
    <row r="185" spans="1:6" s="1" customFormat="1" ht="12.75">
      <c r="A185" s="5" t="s">
        <v>11</v>
      </c>
      <c r="B185" s="5"/>
      <c r="C185" s="5"/>
      <c r="D185" s="5"/>
      <c r="E185" s="5"/>
      <c r="F185" s="5"/>
    </row>
    <row r="186" spans="1:6" s="1" customFormat="1" ht="12.75">
      <c r="A186" s="5" t="s">
        <v>8</v>
      </c>
      <c r="B186" s="5"/>
      <c r="C186" s="5"/>
      <c r="D186" s="5"/>
      <c r="E186" s="5"/>
      <c r="F186" s="5"/>
    </row>
    <row r="187" spans="1:6" s="2" customFormat="1" ht="12.75">
      <c r="A187" s="5" t="s">
        <v>9</v>
      </c>
      <c r="B187" s="5"/>
      <c r="C187" s="5"/>
      <c r="D187" s="5"/>
      <c r="E187" s="5"/>
      <c r="F187" s="5"/>
    </row>
    <row r="188" spans="1:6" s="2" customFormat="1" ht="12.75">
      <c r="A188" s="5" t="s">
        <v>10</v>
      </c>
      <c r="B188" s="5"/>
      <c r="C188" s="5"/>
      <c r="D188" s="5"/>
      <c r="E188" s="5"/>
      <c r="F188" s="5"/>
    </row>
    <row r="189" spans="1:6" s="2" customFormat="1" ht="12.75">
      <c r="A189" s="18" t="s">
        <v>407</v>
      </c>
      <c r="B189" s="18">
        <f>B100+B122+B176+B183</f>
        <v>1818</v>
      </c>
      <c r="C189" s="18">
        <f>C100+C122+C176+C183</f>
        <v>1745</v>
      </c>
      <c r="D189" s="18">
        <f>D100+D122+D176+D183+D184</f>
        <v>24278</v>
      </c>
      <c r="E189" s="18">
        <f>E100+E122+E176+E183+E184</f>
        <v>-1293</v>
      </c>
      <c r="F189" s="18">
        <f>F100+F122+F176+F183+F184</f>
        <v>22985</v>
      </c>
    </row>
    <row r="190" spans="1:6" s="2" customFormat="1" ht="13.5" thickBot="1">
      <c r="A190" s="34"/>
      <c r="B190" s="34"/>
      <c r="C190" s="34"/>
      <c r="D190" s="34"/>
      <c r="E190" s="34"/>
      <c r="F190" s="34"/>
    </row>
    <row r="191" spans="1:6" ht="13.5" thickBot="1">
      <c r="A191" s="81"/>
      <c r="B191" s="81"/>
      <c r="C191" s="81"/>
      <c r="D191" s="81"/>
      <c r="E191" s="81"/>
      <c r="F191" s="81"/>
    </row>
    <row r="192" spans="1:6" ht="15.75">
      <c r="A192" s="42" t="s">
        <v>264</v>
      </c>
      <c r="B192" s="44"/>
      <c r="C192" s="44"/>
      <c r="D192" s="80"/>
      <c r="E192" s="44"/>
      <c r="F192" s="44"/>
    </row>
    <row r="193" spans="1:6" ht="13.5" customHeight="1">
      <c r="A193" s="63" t="s">
        <v>524</v>
      </c>
      <c r="B193" s="5"/>
      <c r="C193" s="5"/>
      <c r="D193" s="48"/>
      <c r="E193" s="5"/>
      <c r="F193" s="5"/>
    </row>
    <row r="194" spans="1:6" ht="22.5">
      <c r="A194" s="29" t="s">
        <v>308</v>
      </c>
      <c r="B194" s="10" t="s">
        <v>315</v>
      </c>
      <c r="C194" s="12" t="s">
        <v>467</v>
      </c>
      <c r="D194" s="49" t="s">
        <v>468</v>
      </c>
      <c r="E194" s="10" t="s">
        <v>319</v>
      </c>
      <c r="F194" s="15" t="s">
        <v>469</v>
      </c>
    </row>
    <row r="195" spans="1:6" ht="24" customHeight="1">
      <c r="A195" s="4"/>
      <c r="B195" s="10" t="s">
        <v>314</v>
      </c>
      <c r="C195" s="10" t="s">
        <v>252</v>
      </c>
      <c r="D195" s="49" t="s">
        <v>229</v>
      </c>
      <c r="E195" s="10" t="s">
        <v>3</v>
      </c>
      <c r="F195" s="10" t="s">
        <v>316</v>
      </c>
    </row>
    <row r="196" spans="1:6" ht="14.25" customHeight="1">
      <c r="A196" s="5" t="s">
        <v>332</v>
      </c>
      <c r="B196" s="5"/>
      <c r="C196" s="5"/>
      <c r="D196" s="48">
        <v>10</v>
      </c>
      <c r="E196" s="5">
        <f>SUM(D196)</f>
        <v>10</v>
      </c>
      <c r="F196" s="5">
        <f>D196+E196</f>
        <v>20</v>
      </c>
    </row>
    <row r="197" spans="1:6" ht="12.75" customHeight="1">
      <c r="A197" s="4" t="s">
        <v>333</v>
      </c>
      <c r="B197" s="5"/>
      <c r="C197" s="5"/>
      <c r="D197" s="50">
        <v>10</v>
      </c>
      <c r="E197" s="83">
        <f>SUM(D197)</f>
        <v>10</v>
      </c>
      <c r="F197" s="83">
        <f>SUM(F196)</f>
        <v>20</v>
      </c>
    </row>
    <row r="198" spans="1:6" ht="11.25" customHeight="1">
      <c r="A198" s="4"/>
      <c r="B198" s="5"/>
      <c r="C198" s="5"/>
      <c r="D198" s="50"/>
      <c r="E198" s="5"/>
      <c r="F198" s="5"/>
    </row>
    <row r="199" spans="1:6" s="53" customFormat="1" ht="18" customHeight="1">
      <c r="A199" s="4"/>
      <c r="B199" s="5"/>
      <c r="C199" s="5"/>
      <c r="D199" s="50"/>
      <c r="E199" s="5"/>
      <c r="F199" s="5"/>
    </row>
    <row r="200" spans="1:6" s="53" customFormat="1" ht="21" customHeight="1">
      <c r="A200" s="29" t="s">
        <v>309</v>
      </c>
      <c r="B200" s="10" t="s">
        <v>315</v>
      </c>
      <c r="C200" s="12" t="s">
        <v>467</v>
      </c>
      <c r="D200" s="49" t="s">
        <v>468</v>
      </c>
      <c r="E200" s="10" t="s">
        <v>319</v>
      </c>
      <c r="F200" s="15" t="s">
        <v>469</v>
      </c>
    </row>
    <row r="201" spans="1:6" s="53" customFormat="1" ht="21.75" customHeight="1">
      <c r="A201" s="4" t="s">
        <v>265</v>
      </c>
      <c r="B201" s="10" t="s">
        <v>314</v>
      </c>
      <c r="C201" s="10" t="s">
        <v>252</v>
      </c>
      <c r="D201" s="49" t="s">
        <v>229</v>
      </c>
      <c r="E201" s="10" t="s">
        <v>3</v>
      </c>
      <c r="F201" s="10" t="s">
        <v>316</v>
      </c>
    </row>
    <row r="202" spans="1:6" ht="12.75">
      <c r="A202" s="5" t="s">
        <v>266</v>
      </c>
      <c r="B202" s="48"/>
      <c r="C202" s="5"/>
      <c r="D202" s="48"/>
      <c r="E202" s="5"/>
      <c r="F202" s="5"/>
    </row>
    <row r="203" spans="1:6" ht="13.5" customHeight="1">
      <c r="A203" s="5" t="s">
        <v>267</v>
      </c>
      <c r="B203" s="48">
        <v>4520</v>
      </c>
      <c r="C203" s="5">
        <v>4520</v>
      </c>
      <c r="D203" s="48">
        <v>4571</v>
      </c>
      <c r="E203" s="5"/>
      <c r="F203" s="5">
        <f>D203+E203</f>
        <v>4571</v>
      </c>
    </row>
    <row r="204" spans="1:6" ht="12.75">
      <c r="A204" s="5" t="s">
        <v>323</v>
      </c>
      <c r="B204" s="48"/>
      <c r="C204" s="5"/>
      <c r="D204" s="48"/>
      <c r="E204" s="5"/>
      <c r="F204" s="5">
        <f aca="true" t="shared" si="6" ref="F204:F210">D204+E204</f>
        <v>0</v>
      </c>
    </row>
    <row r="205" spans="1:6" ht="12.75">
      <c r="A205" s="5" t="s">
        <v>268</v>
      </c>
      <c r="B205" s="48"/>
      <c r="C205" s="5"/>
      <c r="D205" s="48"/>
      <c r="E205" s="5"/>
      <c r="F205" s="5">
        <f t="shared" si="6"/>
        <v>0</v>
      </c>
    </row>
    <row r="206" spans="1:6" ht="12.75">
      <c r="A206" s="5" t="s">
        <v>324</v>
      </c>
      <c r="B206" s="48"/>
      <c r="C206" s="5"/>
      <c r="D206" s="48"/>
      <c r="E206" s="5"/>
      <c r="F206" s="5">
        <f t="shared" si="6"/>
        <v>0</v>
      </c>
    </row>
    <row r="207" spans="1:6" ht="12.75">
      <c r="A207" s="5" t="s">
        <v>325</v>
      </c>
      <c r="B207" s="48"/>
      <c r="C207" s="5"/>
      <c r="D207" s="48"/>
      <c r="E207" s="5"/>
      <c r="F207" s="5">
        <f t="shared" si="6"/>
        <v>0</v>
      </c>
    </row>
    <row r="208" spans="1:6" ht="12.75">
      <c r="A208" s="5" t="s">
        <v>326</v>
      </c>
      <c r="B208" s="48"/>
      <c r="C208" s="5"/>
      <c r="D208" s="48"/>
      <c r="E208" s="5"/>
      <c r="F208" s="5">
        <f t="shared" si="6"/>
        <v>0</v>
      </c>
    </row>
    <row r="209" spans="1:6" ht="12.75">
      <c r="A209" s="5" t="s">
        <v>327</v>
      </c>
      <c r="B209" s="48"/>
      <c r="C209" s="5"/>
      <c r="D209" s="48"/>
      <c r="E209" s="5"/>
      <c r="F209" s="5">
        <f t="shared" si="6"/>
        <v>0</v>
      </c>
    </row>
    <row r="210" spans="1:6" ht="12.75">
      <c r="A210" s="5" t="s">
        <v>269</v>
      </c>
      <c r="B210" s="48">
        <v>72</v>
      </c>
      <c r="C210" s="5">
        <v>72</v>
      </c>
      <c r="D210" s="48">
        <v>72</v>
      </c>
      <c r="E210" s="5"/>
      <c r="F210" s="5">
        <f t="shared" si="6"/>
        <v>72</v>
      </c>
    </row>
    <row r="211" spans="1:6" ht="12.75">
      <c r="A211" s="5" t="s">
        <v>270</v>
      </c>
      <c r="B211" s="48"/>
      <c r="C211" s="5"/>
      <c r="D211" s="48"/>
      <c r="E211" s="5"/>
      <c r="F211" s="5"/>
    </row>
    <row r="212" spans="1:6" ht="12.75">
      <c r="A212" s="5"/>
      <c r="B212" s="48"/>
      <c r="C212" s="5"/>
      <c r="D212" s="48"/>
      <c r="E212" s="5"/>
      <c r="F212" s="5"/>
    </row>
    <row r="213" spans="1:6" ht="12.75">
      <c r="A213" s="5"/>
      <c r="B213" s="48"/>
      <c r="C213" s="5"/>
      <c r="D213" s="48"/>
      <c r="E213" s="5"/>
      <c r="F213" s="5"/>
    </row>
    <row r="214" spans="1:6" ht="12.75">
      <c r="A214" s="5"/>
      <c r="B214" s="48"/>
      <c r="C214" s="5"/>
      <c r="D214" s="48"/>
      <c r="E214" s="5"/>
      <c r="F214" s="5"/>
    </row>
    <row r="215" spans="1:6" ht="22.5">
      <c r="A215" s="29" t="s">
        <v>309</v>
      </c>
      <c r="B215" s="10" t="s">
        <v>315</v>
      </c>
      <c r="C215" s="12" t="s">
        <v>467</v>
      </c>
      <c r="D215" s="49" t="s">
        <v>468</v>
      </c>
      <c r="E215" s="10" t="s">
        <v>319</v>
      </c>
      <c r="F215" s="15" t="s">
        <v>469</v>
      </c>
    </row>
    <row r="216" spans="1:6" ht="24" customHeight="1">
      <c r="A216" s="4" t="s">
        <v>265</v>
      </c>
      <c r="B216" s="10" t="s">
        <v>314</v>
      </c>
      <c r="C216" s="10" t="s">
        <v>252</v>
      </c>
      <c r="D216" s="49" t="s">
        <v>229</v>
      </c>
      <c r="E216" s="10" t="s">
        <v>3</v>
      </c>
      <c r="F216" s="10" t="s">
        <v>316</v>
      </c>
    </row>
    <row r="217" spans="1:6" ht="12.75">
      <c r="A217" s="5" t="s">
        <v>271</v>
      </c>
      <c r="B217" s="48"/>
      <c r="C217" s="5"/>
      <c r="D217" s="48"/>
      <c r="E217" s="5"/>
      <c r="F217" s="5"/>
    </row>
    <row r="218" spans="1:6" ht="12.75">
      <c r="A218" s="5" t="s">
        <v>272</v>
      </c>
      <c r="B218" s="48">
        <v>88</v>
      </c>
      <c r="C218" s="5">
        <v>113</v>
      </c>
      <c r="D218" s="48">
        <v>88</v>
      </c>
      <c r="E218" s="5"/>
      <c r="F218" s="5">
        <f>D218+E218</f>
        <v>88</v>
      </c>
    </row>
    <row r="219" spans="1:6" ht="12.75">
      <c r="A219" s="5" t="s">
        <v>273</v>
      </c>
      <c r="B219" s="48"/>
      <c r="C219" s="5"/>
      <c r="D219" s="48"/>
      <c r="E219" s="5"/>
      <c r="F219" s="5">
        <f aca="true" t="shared" si="7" ref="F219:F227">D219+E219</f>
        <v>0</v>
      </c>
    </row>
    <row r="220" spans="1:6" ht="12.75">
      <c r="A220" s="5" t="s">
        <v>274</v>
      </c>
      <c r="B220" s="48"/>
      <c r="C220" s="5">
        <v>506</v>
      </c>
      <c r="D220" s="48">
        <v>0</v>
      </c>
      <c r="E220" s="5"/>
      <c r="F220" s="5">
        <f t="shared" si="7"/>
        <v>0</v>
      </c>
    </row>
    <row r="221" spans="1:6" ht="12.75">
      <c r="A221" s="5" t="s">
        <v>191</v>
      </c>
      <c r="B221" s="48"/>
      <c r="C221" s="5"/>
      <c r="D221" s="48"/>
      <c r="E221" s="5"/>
      <c r="F221" s="5">
        <f t="shared" si="7"/>
        <v>0</v>
      </c>
    </row>
    <row r="222" spans="1:6" ht="12.75">
      <c r="A222" s="5" t="s">
        <v>275</v>
      </c>
      <c r="B222" s="48" t="s">
        <v>228</v>
      </c>
      <c r="C222" s="5"/>
      <c r="D222" s="48"/>
      <c r="E222" s="5"/>
      <c r="F222" s="5">
        <f t="shared" si="7"/>
        <v>0</v>
      </c>
    </row>
    <row r="223" spans="1:6" ht="12.75">
      <c r="A223" s="5" t="s">
        <v>276</v>
      </c>
      <c r="B223" s="48">
        <v>30</v>
      </c>
      <c r="C223" s="5">
        <v>25</v>
      </c>
      <c r="D223" s="48">
        <v>50</v>
      </c>
      <c r="E223" s="5"/>
      <c r="F223" s="5">
        <f t="shared" si="7"/>
        <v>50</v>
      </c>
    </row>
    <row r="224" spans="1:6" ht="13.5" customHeight="1">
      <c r="A224" s="5" t="s">
        <v>277</v>
      </c>
      <c r="B224" s="48"/>
      <c r="C224" s="5"/>
      <c r="D224" s="48"/>
      <c r="E224" s="5"/>
      <c r="F224" s="5">
        <f t="shared" si="7"/>
        <v>0</v>
      </c>
    </row>
    <row r="225" spans="1:6" ht="12.75">
      <c r="A225" s="6" t="s">
        <v>328</v>
      </c>
      <c r="B225" s="48">
        <v>108</v>
      </c>
      <c r="C225" s="5">
        <v>107</v>
      </c>
      <c r="D225" s="48">
        <v>120</v>
      </c>
      <c r="E225" s="5"/>
      <c r="F225" s="5">
        <f t="shared" si="7"/>
        <v>120</v>
      </c>
    </row>
    <row r="226" spans="1:6" ht="13.5" customHeight="1">
      <c r="A226" s="5" t="s">
        <v>278</v>
      </c>
      <c r="B226" s="48"/>
      <c r="C226" s="5">
        <v>38</v>
      </c>
      <c r="D226" s="48">
        <v>39</v>
      </c>
      <c r="E226" s="5">
        <v>-39</v>
      </c>
      <c r="F226" s="5">
        <f t="shared" si="7"/>
        <v>0</v>
      </c>
    </row>
    <row r="227" spans="1:6" ht="12.75">
      <c r="A227" s="5" t="s">
        <v>329</v>
      </c>
      <c r="B227" s="48"/>
      <c r="C227" s="5"/>
      <c r="D227" s="48"/>
      <c r="E227" s="5"/>
      <c r="F227" s="5">
        <f t="shared" si="7"/>
        <v>0</v>
      </c>
    </row>
    <row r="228" spans="1:6" ht="12.75">
      <c r="A228" s="4" t="s">
        <v>279</v>
      </c>
      <c r="B228" s="50">
        <f>SUM(B203:B227)</f>
        <v>4818</v>
      </c>
      <c r="C228" s="4">
        <f>SUM(C203:C227)</f>
        <v>5381</v>
      </c>
      <c r="D228" s="50">
        <f>SUM(D203:D227)</f>
        <v>4940</v>
      </c>
      <c r="E228" s="4">
        <f>SUM(E203:E227)</f>
        <v>-39</v>
      </c>
      <c r="F228" s="4">
        <f>SUM(F203:F227)</f>
        <v>4901</v>
      </c>
    </row>
    <row r="229" spans="1:6" ht="12.75">
      <c r="A229" s="5" t="s">
        <v>228</v>
      </c>
      <c r="B229" s="48"/>
      <c r="C229" s="5"/>
      <c r="D229" s="48"/>
      <c r="E229" s="5"/>
      <c r="F229" s="5"/>
    </row>
    <row r="230" spans="1:6" s="1" customFormat="1" ht="12.75">
      <c r="A230" s="4" t="s">
        <v>280</v>
      </c>
      <c r="B230" s="48"/>
      <c r="C230" s="5"/>
      <c r="D230" s="48"/>
      <c r="E230" s="5"/>
      <c r="F230" s="5"/>
    </row>
    <row r="231" spans="1:6" ht="12.75">
      <c r="A231" s="5" t="s">
        <v>281</v>
      </c>
      <c r="B231" s="48">
        <v>168</v>
      </c>
      <c r="C231" s="5">
        <v>168</v>
      </c>
      <c r="D231" s="48"/>
      <c r="E231" s="5"/>
      <c r="F231" s="5">
        <f>D231+E231</f>
        <v>0</v>
      </c>
    </row>
    <row r="232" spans="1:6" ht="12.75">
      <c r="A232" s="4" t="s">
        <v>282</v>
      </c>
      <c r="B232" s="50">
        <v>168</v>
      </c>
      <c r="C232" s="4">
        <f>SUM(C231)</f>
        <v>168</v>
      </c>
      <c r="D232" s="50">
        <f>SUM(D231)</f>
        <v>0</v>
      </c>
      <c r="E232" s="5"/>
      <c r="F232" s="4">
        <f>SUM(F231)</f>
        <v>0</v>
      </c>
    </row>
    <row r="233" spans="1:6" ht="12.75">
      <c r="A233" s="4"/>
      <c r="B233" s="50"/>
      <c r="C233" s="4"/>
      <c r="D233" s="50"/>
      <c r="E233" s="5"/>
      <c r="F233" s="4"/>
    </row>
    <row r="234" spans="1:6" ht="12.75">
      <c r="A234" s="4" t="s">
        <v>283</v>
      </c>
      <c r="B234" s="50">
        <f>B232+B228</f>
        <v>4986</v>
      </c>
      <c r="C234" s="50">
        <f>C228+C232</f>
        <v>5549</v>
      </c>
      <c r="D234" s="50">
        <f>D228+D232</f>
        <v>4940</v>
      </c>
      <c r="E234" s="50">
        <f>E228+E232</f>
        <v>-39</v>
      </c>
      <c r="F234" s="4">
        <f>F228+F232</f>
        <v>4901</v>
      </c>
    </row>
    <row r="235" spans="1:6" ht="12.75">
      <c r="A235" s="4"/>
      <c r="B235" s="50"/>
      <c r="C235" s="4"/>
      <c r="D235" s="50"/>
      <c r="E235" s="5"/>
      <c r="F235" s="4"/>
    </row>
    <row r="236" spans="1:6" ht="12.75">
      <c r="A236" s="4" t="s">
        <v>501</v>
      </c>
      <c r="B236" s="48"/>
      <c r="C236" s="5"/>
      <c r="D236" s="48"/>
      <c r="E236" s="5"/>
      <c r="F236" s="5"/>
    </row>
    <row r="237" spans="1:6" ht="15.75" customHeight="1">
      <c r="A237" s="5" t="s">
        <v>257</v>
      </c>
      <c r="B237" s="48">
        <v>1355</v>
      </c>
      <c r="C237" s="5">
        <v>1511</v>
      </c>
      <c r="D237" s="48">
        <v>1372</v>
      </c>
      <c r="E237" s="5"/>
      <c r="F237" s="5">
        <f aca="true" t="shared" si="8" ref="F237:F244">D237+E237</f>
        <v>1372</v>
      </c>
    </row>
    <row r="238" spans="1:6" ht="12.75">
      <c r="A238" s="5" t="s">
        <v>529</v>
      </c>
      <c r="B238" s="48"/>
      <c r="C238" s="5"/>
      <c r="D238" s="48"/>
      <c r="E238" s="5"/>
      <c r="F238" s="5">
        <f t="shared" si="8"/>
        <v>0</v>
      </c>
    </row>
    <row r="239" spans="1:6" ht="12.75">
      <c r="A239" s="5" t="s">
        <v>530</v>
      </c>
      <c r="B239" s="48"/>
      <c r="C239" s="5"/>
      <c r="D239" s="48"/>
      <c r="E239" s="5">
        <v>8</v>
      </c>
      <c r="F239" s="5">
        <f t="shared" si="8"/>
        <v>8</v>
      </c>
    </row>
    <row r="240" spans="1:6" ht="12.75">
      <c r="A240" s="5" t="s">
        <v>258</v>
      </c>
      <c r="B240" s="48">
        <v>140</v>
      </c>
      <c r="C240" s="5">
        <v>156</v>
      </c>
      <c r="D240" s="48">
        <v>143</v>
      </c>
      <c r="E240" s="5"/>
      <c r="F240" s="5">
        <f t="shared" si="8"/>
        <v>143</v>
      </c>
    </row>
    <row r="241" spans="1:6" ht="12.75">
      <c r="A241" s="5" t="s">
        <v>531</v>
      </c>
      <c r="B241" s="48"/>
      <c r="C241" s="5"/>
      <c r="D241" s="48"/>
      <c r="E241" s="5"/>
      <c r="F241" s="5">
        <f t="shared" si="8"/>
        <v>0</v>
      </c>
    </row>
    <row r="242" spans="1:6" ht="12.75">
      <c r="A242" s="5" t="s">
        <v>532</v>
      </c>
      <c r="B242" s="48"/>
      <c r="C242" s="5"/>
      <c r="D242" s="48"/>
      <c r="E242" s="5"/>
      <c r="F242" s="5">
        <f t="shared" si="8"/>
        <v>0</v>
      </c>
    </row>
    <row r="243" spans="1:6" ht="12.75">
      <c r="A243" s="5" t="s">
        <v>259</v>
      </c>
      <c r="B243" s="48">
        <v>47</v>
      </c>
      <c r="C243" s="5">
        <v>63</v>
      </c>
      <c r="D243" s="48">
        <v>47</v>
      </c>
      <c r="E243" s="5"/>
      <c r="F243" s="5">
        <f t="shared" si="8"/>
        <v>47</v>
      </c>
    </row>
    <row r="244" spans="1:6" ht="12.75">
      <c r="A244" s="5" t="s">
        <v>330</v>
      </c>
      <c r="B244" s="48"/>
      <c r="C244" s="5"/>
      <c r="D244" s="48"/>
      <c r="E244" s="5"/>
      <c r="F244" s="5">
        <f t="shared" si="8"/>
        <v>0</v>
      </c>
    </row>
    <row r="245" spans="1:6" ht="12.75">
      <c r="A245" s="4" t="s">
        <v>587</v>
      </c>
      <c r="B245" s="50">
        <f>SUM(B237:B244)</f>
        <v>1542</v>
      </c>
      <c r="C245" s="50">
        <f>SUM(C237:C244)</f>
        <v>1730</v>
      </c>
      <c r="D245" s="50">
        <f>SUM(D237:D244)</f>
        <v>1562</v>
      </c>
      <c r="E245" s="50">
        <f>SUM(E237:E244)</f>
        <v>8</v>
      </c>
      <c r="F245" s="50">
        <f>SUM(F237:F244)</f>
        <v>1570</v>
      </c>
    </row>
    <row r="246" spans="1:6" ht="12.75">
      <c r="A246" s="4" t="s">
        <v>505</v>
      </c>
      <c r="B246" s="49"/>
      <c r="C246" s="10"/>
      <c r="D246" s="49"/>
      <c r="E246" s="10"/>
      <c r="F246" s="10"/>
    </row>
    <row r="247" spans="1:6" ht="12.75">
      <c r="A247" s="5" t="s">
        <v>284</v>
      </c>
      <c r="B247" s="48">
        <v>20</v>
      </c>
      <c r="C247" s="5">
        <v>6</v>
      </c>
      <c r="D247" s="48">
        <v>20</v>
      </c>
      <c r="E247" s="5"/>
      <c r="F247" s="5">
        <f>D247+E247</f>
        <v>20</v>
      </c>
    </row>
    <row r="248" spans="1:6" ht="12.75">
      <c r="A248" s="5" t="s">
        <v>285</v>
      </c>
      <c r="B248" s="48">
        <v>25</v>
      </c>
      <c r="C248" s="5">
        <v>33</v>
      </c>
      <c r="D248" s="48">
        <v>30</v>
      </c>
      <c r="E248" s="5"/>
      <c r="F248" s="5">
        <f aca="true" t="shared" si="9" ref="F248:F268">D248+E248</f>
        <v>30</v>
      </c>
    </row>
    <row r="249" spans="1:6" ht="12.75" customHeight="1">
      <c r="A249" s="5" t="s">
        <v>286</v>
      </c>
      <c r="B249" s="48">
        <v>10</v>
      </c>
      <c r="C249" s="5"/>
      <c r="D249" s="48">
        <v>10</v>
      </c>
      <c r="E249" s="5"/>
      <c r="F249" s="5">
        <f t="shared" si="9"/>
        <v>10</v>
      </c>
    </row>
    <row r="250" spans="1:6" ht="12.75">
      <c r="A250" s="5" t="s">
        <v>287</v>
      </c>
      <c r="B250" s="48">
        <v>15</v>
      </c>
      <c r="C250" s="5"/>
      <c r="D250" s="48">
        <v>15</v>
      </c>
      <c r="E250" s="5"/>
      <c r="F250" s="5">
        <f t="shared" si="9"/>
        <v>15</v>
      </c>
    </row>
    <row r="251" spans="1:6" ht="12.75">
      <c r="A251" s="5" t="s">
        <v>288</v>
      </c>
      <c r="B251" s="48">
        <v>30</v>
      </c>
      <c r="C251" s="5"/>
      <c r="D251" s="48">
        <v>30</v>
      </c>
      <c r="E251" s="5"/>
      <c r="F251" s="5">
        <f t="shared" si="9"/>
        <v>30</v>
      </c>
    </row>
    <row r="252" spans="1:6" ht="12.75">
      <c r="A252" s="5" t="s">
        <v>289</v>
      </c>
      <c r="B252" s="48">
        <v>36</v>
      </c>
      <c r="C252" s="5">
        <v>35</v>
      </c>
      <c r="D252" s="48">
        <v>36</v>
      </c>
      <c r="E252" s="5"/>
      <c r="F252" s="5">
        <f t="shared" si="9"/>
        <v>36</v>
      </c>
    </row>
    <row r="253" spans="1:6" ht="12.75">
      <c r="A253" s="5" t="s">
        <v>290</v>
      </c>
      <c r="B253" s="48">
        <v>10</v>
      </c>
      <c r="C253" s="5"/>
      <c r="D253" s="48">
        <v>10</v>
      </c>
      <c r="E253" s="5"/>
      <c r="F253" s="5">
        <f t="shared" si="9"/>
        <v>10</v>
      </c>
    </row>
    <row r="254" spans="1:6" ht="12.75">
      <c r="A254" s="5" t="s">
        <v>291</v>
      </c>
      <c r="B254" s="48">
        <v>150</v>
      </c>
      <c r="C254" s="5">
        <v>172</v>
      </c>
      <c r="D254" s="48">
        <v>180</v>
      </c>
      <c r="E254" s="5"/>
      <c r="F254" s="5">
        <f t="shared" si="9"/>
        <v>180</v>
      </c>
    </row>
    <row r="255" spans="1:6" ht="12.75">
      <c r="A255" s="5" t="s">
        <v>292</v>
      </c>
      <c r="B255" s="48">
        <v>20</v>
      </c>
      <c r="C255" s="5"/>
      <c r="D255" s="48">
        <v>10</v>
      </c>
      <c r="E255" s="5">
        <v>20</v>
      </c>
      <c r="F255" s="5">
        <f t="shared" si="9"/>
        <v>30</v>
      </c>
    </row>
    <row r="256" spans="1:6" ht="12.75">
      <c r="A256" s="5" t="s">
        <v>293</v>
      </c>
      <c r="B256" s="48">
        <v>10</v>
      </c>
      <c r="C256" s="5"/>
      <c r="D256" s="48">
        <v>10</v>
      </c>
      <c r="E256" s="5"/>
      <c r="F256" s="5">
        <f t="shared" si="9"/>
        <v>10</v>
      </c>
    </row>
    <row r="257" spans="1:6" ht="12.75">
      <c r="A257" s="5" t="s">
        <v>294</v>
      </c>
      <c r="B257" s="48">
        <v>35</v>
      </c>
      <c r="C257" s="5">
        <v>30</v>
      </c>
      <c r="D257" s="48">
        <v>35</v>
      </c>
      <c r="E257" s="5"/>
      <c r="F257" s="5">
        <f t="shared" si="9"/>
        <v>35</v>
      </c>
    </row>
    <row r="258" spans="1:6" ht="12.75">
      <c r="A258" s="5" t="s">
        <v>295</v>
      </c>
      <c r="B258" s="48">
        <v>45</v>
      </c>
      <c r="C258" s="5">
        <v>36</v>
      </c>
      <c r="D258" s="48">
        <v>45</v>
      </c>
      <c r="E258" s="5"/>
      <c r="F258" s="5">
        <f t="shared" si="9"/>
        <v>45</v>
      </c>
    </row>
    <row r="259" spans="1:6" ht="12.75">
      <c r="A259" s="5" t="s">
        <v>296</v>
      </c>
      <c r="B259" s="48">
        <v>20</v>
      </c>
      <c r="C259" s="5">
        <v>16</v>
      </c>
      <c r="D259" s="48">
        <v>20</v>
      </c>
      <c r="E259" s="5"/>
      <c r="F259" s="5">
        <f t="shared" si="9"/>
        <v>20</v>
      </c>
    </row>
    <row r="260" spans="1:6" ht="12.75">
      <c r="A260" s="5" t="s">
        <v>379</v>
      </c>
      <c r="B260" s="48">
        <v>20</v>
      </c>
      <c r="C260" s="5">
        <v>18</v>
      </c>
      <c r="D260" s="48">
        <v>20</v>
      </c>
      <c r="E260" s="5"/>
      <c r="F260" s="5">
        <f t="shared" si="9"/>
        <v>20</v>
      </c>
    </row>
    <row r="261" spans="1:6" ht="12.75">
      <c r="A261" s="5" t="s">
        <v>297</v>
      </c>
      <c r="B261" s="48"/>
      <c r="C261" s="5"/>
      <c r="D261" s="48"/>
      <c r="E261" s="5"/>
      <c r="F261" s="5">
        <f t="shared" si="9"/>
        <v>0</v>
      </c>
    </row>
    <row r="262" spans="1:6" ht="12.75">
      <c r="A262" s="5" t="s">
        <v>251</v>
      </c>
      <c r="B262" s="48">
        <v>10</v>
      </c>
      <c r="C262" s="5">
        <v>73</v>
      </c>
      <c r="D262" s="48">
        <v>20</v>
      </c>
      <c r="E262" s="5">
        <v>-10</v>
      </c>
      <c r="F262" s="5">
        <f t="shared" si="9"/>
        <v>10</v>
      </c>
    </row>
    <row r="263" spans="1:6" ht="12.75">
      <c r="A263" s="5" t="s">
        <v>238</v>
      </c>
      <c r="B263" s="48">
        <v>4</v>
      </c>
      <c r="C263" s="5"/>
      <c r="D263" s="48"/>
      <c r="E263" s="5"/>
      <c r="F263" s="5">
        <f t="shared" si="9"/>
        <v>0</v>
      </c>
    </row>
    <row r="264" spans="1:6" ht="12.75">
      <c r="A264" s="5" t="s">
        <v>298</v>
      </c>
      <c r="B264" s="48">
        <v>120</v>
      </c>
      <c r="C264" s="5"/>
      <c r="D264" s="48">
        <v>100</v>
      </c>
      <c r="E264" s="5"/>
      <c r="F264" s="5">
        <f t="shared" si="9"/>
        <v>100</v>
      </c>
    </row>
    <row r="265" spans="1:6" ht="12.75">
      <c r="A265" s="5" t="s">
        <v>263</v>
      </c>
      <c r="B265" s="48">
        <v>30</v>
      </c>
      <c r="C265" s="5"/>
      <c r="D265" s="48">
        <v>30</v>
      </c>
      <c r="E265" s="5"/>
      <c r="F265" s="5">
        <f t="shared" si="9"/>
        <v>30</v>
      </c>
    </row>
    <row r="266" spans="1:6" ht="12.75">
      <c r="A266" s="5" t="s">
        <v>331</v>
      </c>
      <c r="B266" s="48"/>
      <c r="C266" s="5"/>
      <c r="D266" s="48">
        <v>14</v>
      </c>
      <c r="E266" s="5"/>
      <c r="F266" s="5">
        <f t="shared" si="9"/>
        <v>14</v>
      </c>
    </row>
    <row r="267" spans="1:6" ht="22.5">
      <c r="A267" s="10" t="s">
        <v>7</v>
      </c>
      <c r="B267" s="48"/>
      <c r="C267" s="5"/>
      <c r="D267" s="48"/>
      <c r="E267" s="5"/>
      <c r="F267" s="5">
        <f t="shared" si="9"/>
        <v>0</v>
      </c>
    </row>
    <row r="268" spans="1:6" ht="22.5">
      <c r="A268" s="5" t="s">
        <v>299</v>
      </c>
      <c r="B268" s="48">
        <v>7</v>
      </c>
      <c r="C268" s="5"/>
      <c r="D268" s="48">
        <v>10</v>
      </c>
      <c r="E268" s="5"/>
      <c r="F268" s="5">
        <f t="shared" si="9"/>
        <v>10</v>
      </c>
    </row>
    <row r="269" spans="1:6" ht="12.75">
      <c r="A269" s="4" t="s">
        <v>300</v>
      </c>
      <c r="B269" s="50">
        <f>SUM(B247:B268)</f>
        <v>617</v>
      </c>
      <c r="C269" s="50">
        <f>SUM(C247:C268)</f>
        <v>419</v>
      </c>
      <c r="D269" s="50">
        <f>SUM(D247:D268)</f>
        <v>645</v>
      </c>
      <c r="E269" s="50">
        <f>SUM(E247:E268)</f>
        <v>10</v>
      </c>
      <c r="F269" s="50">
        <f>SUM(F247:F268)</f>
        <v>655</v>
      </c>
    </row>
    <row r="270" spans="1:6" ht="22.5">
      <c r="A270" s="29" t="s">
        <v>309</v>
      </c>
      <c r="B270" s="10" t="s">
        <v>315</v>
      </c>
      <c r="C270" s="12" t="s">
        <v>467</v>
      </c>
      <c r="D270" s="49" t="s">
        <v>468</v>
      </c>
      <c r="E270" s="10" t="s">
        <v>319</v>
      </c>
      <c r="F270" s="15" t="s">
        <v>469</v>
      </c>
    </row>
    <row r="271" spans="1:6" ht="23.25" customHeight="1">
      <c r="A271" s="4"/>
      <c r="B271" s="10" t="s">
        <v>314</v>
      </c>
      <c r="C271" s="10" t="s">
        <v>252</v>
      </c>
      <c r="D271" s="49" t="s">
        <v>229</v>
      </c>
      <c r="E271" s="10" t="s">
        <v>3</v>
      </c>
      <c r="F271" s="10" t="s">
        <v>316</v>
      </c>
    </row>
    <row r="272" spans="1:6" ht="24.75" customHeight="1">
      <c r="A272" s="4" t="s">
        <v>334</v>
      </c>
      <c r="B272" s="50"/>
      <c r="C272" s="4"/>
      <c r="D272" s="50">
        <v>120</v>
      </c>
      <c r="E272" s="4"/>
      <c r="F272" s="4">
        <f>D272+E272</f>
        <v>120</v>
      </c>
    </row>
    <row r="273" spans="1:6" ht="12.75">
      <c r="A273" s="5"/>
      <c r="B273" s="48"/>
      <c r="C273" s="5"/>
      <c r="D273" s="48"/>
      <c r="E273" s="5"/>
      <c r="F273" s="5"/>
    </row>
    <row r="274" spans="1:6" ht="12.75">
      <c r="A274" s="47" t="s">
        <v>301</v>
      </c>
      <c r="B274" s="56">
        <f>B228+B232+B245+B269</f>
        <v>7145</v>
      </c>
      <c r="C274" s="47">
        <f>C228+C232+C245+C269</f>
        <v>7698</v>
      </c>
      <c r="D274" s="56">
        <f>D228+D232+D245+D269+D272</f>
        <v>7267</v>
      </c>
      <c r="E274" s="56">
        <f>E228+E232+E245+E269+E272</f>
        <v>-21</v>
      </c>
      <c r="F274" s="56">
        <f>F228+F232+F245+F269+F272</f>
        <v>7246</v>
      </c>
    </row>
    <row r="275" spans="1:6" ht="12.75">
      <c r="A275" s="62"/>
      <c r="B275" s="62"/>
      <c r="C275" s="62"/>
      <c r="D275" s="62"/>
      <c r="E275" s="62"/>
      <c r="F275" s="62"/>
    </row>
    <row r="276" spans="1:6" ht="12.75">
      <c r="A276" s="61"/>
      <c r="B276" s="61"/>
      <c r="C276" s="61"/>
      <c r="D276" s="61"/>
      <c r="E276" s="61"/>
      <c r="F276" s="61"/>
    </row>
    <row r="277" spans="1:6" ht="31.5">
      <c r="A277" s="42" t="s">
        <v>160</v>
      </c>
      <c r="B277" s="57" t="s">
        <v>315</v>
      </c>
      <c r="C277" s="58" t="s">
        <v>467</v>
      </c>
      <c r="D277" s="59" t="s">
        <v>468</v>
      </c>
      <c r="E277" s="57" t="s">
        <v>319</v>
      </c>
      <c r="F277" s="60" t="s">
        <v>469</v>
      </c>
    </row>
    <row r="278" spans="1:6" ht="24" customHeight="1">
      <c r="A278" s="4" t="s">
        <v>310</v>
      </c>
      <c r="B278" s="10" t="s">
        <v>314</v>
      </c>
      <c r="C278" s="10" t="s">
        <v>252</v>
      </c>
      <c r="D278" s="49" t="s">
        <v>229</v>
      </c>
      <c r="E278" s="10" t="s">
        <v>3</v>
      </c>
      <c r="F278" s="49" t="s">
        <v>316</v>
      </c>
    </row>
    <row r="279" spans="1:6" ht="12" customHeight="1">
      <c r="A279" s="4" t="s">
        <v>505</v>
      </c>
      <c r="B279" s="5"/>
      <c r="C279" s="5"/>
      <c r="D279" s="48"/>
      <c r="E279" s="5"/>
      <c r="F279" s="48"/>
    </row>
    <row r="280" spans="1:6" ht="12.75" hidden="1">
      <c r="A280" s="5" t="s">
        <v>161</v>
      </c>
      <c r="B280" s="5" t="s">
        <v>228</v>
      </c>
      <c r="C280" s="5"/>
      <c r="D280" s="48"/>
      <c r="E280" s="5"/>
      <c r="F280" s="48"/>
    </row>
    <row r="281" spans="1:7" ht="13.5" customHeight="1">
      <c r="A281" s="5" t="s">
        <v>162</v>
      </c>
      <c r="B281" s="5">
        <v>336</v>
      </c>
      <c r="C281" s="5">
        <v>336</v>
      </c>
      <c r="D281" s="48">
        <v>336</v>
      </c>
      <c r="E281" s="5"/>
      <c r="F281" s="48">
        <f>D281+E281</f>
        <v>336</v>
      </c>
      <c r="G281" s="54"/>
    </row>
    <row r="282" spans="1:7" ht="12.75">
      <c r="A282" s="5" t="s">
        <v>163</v>
      </c>
      <c r="B282" s="5">
        <v>120</v>
      </c>
      <c r="C282" s="5"/>
      <c r="D282" s="48">
        <v>120</v>
      </c>
      <c r="E282" s="5"/>
      <c r="F282" s="48">
        <f>D282+E282</f>
        <v>120</v>
      </c>
      <c r="G282" s="54"/>
    </row>
    <row r="283" spans="1:7" ht="12.75">
      <c r="A283" s="4" t="s">
        <v>300</v>
      </c>
      <c r="B283" s="4">
        <f>SUM(B281:B282)</f>
        <v>456</v>
      </c>
      <c r="C283" s="4">
        <f>SUM(C281:C282)</f>
        <v>336</v>
      </c>
      <c r="D283" s="50">
        <f>SUM(D281:D282)</f>
        <v>456</v>
      </c>
      <c r="E283" s="5"/>
      <c r="F283" s="84">
        <f>D283+E283</f>
        <v>456</v>
      </c>
      <c r="G283" s="54"/>
    </row>
    <row r="284" spans="1:7" ht="12.75">
      <c r="A284" s="4" t="s">
        <v>164</v>
      </c>
      <c r="B284" s="4" t="s">
        <v>228</v>
      </c>
      <c r="C284" s="5"/>
      <c r="D284" s="50"/>
      <c r="E284" s="5"/>
      <c r="F284" s="50"/>
      <c r="G284" s="54"/>
    </row>
    <row r="285" spans="1:7" ht="13.5" thickBot="1">
      <c r="A285" s="39" t="s">
        <v>165</v>
      </c>
      <c r="B285" s="39">
        <v>456</v>
      </c>
      <c r="C285" s="39">
        <f>C283</f>
        <v>336</v>
      </c>
      <c r="D285" s="51">
        <f>D283</f>
        <v>456</v>
      </c>
      <c r="E285" s="55"/>
      <c r="F285" s="39">
        <f>F283</f>
        <v>456</v>
      </c>
      <c r="G285" s="54"/>
    </row>
    <row r="286" ht="12.75">
      <c r="G286" s="54"/>
    </row>
    <row r="287" ht="12.75">
      <c r="G287" s="54"/>
    </row>
    <row r="288" spans="1:7" ht="36">
      <c r="A288" s="64" t="s">
        <v>527</v>
      </c>
      <c r="B288" s="65">
        <f>B189+B274+B285</f>
        <v>9419</v>
      </c>
      <c r="C288" s="65">
        <f>C189+C274+C285</f>
        <v>9779</v>
      </c>
      <c r="D288" s="65">
        <f>D189+D274+D285</f>
        <v>32001</v>
      </c>
      <c r="E288" s="65">
        <f>E189+E274+E285</f>
        <v>-1314</v>
      </c>
      <c r="F288" s="65">
        <f>F189+F274+F285</f>
        <v>30687</v>
      </c>
      <c r="G288" s="54"/>
    </row>
    <row r="289" ht="12.75">
      <c r="G289" s="54"/>
    </row>
    <row r="290" ht="0.75" customHeight="1"/>
    <row r="292" spans="1:6" s="1" customFormat="1" ht="18.75" customHeight="1">
      <c r="A292"/>
      <c r="B292"/>
      <c r="C292"/>
      <c r="D292"/>
      <c r="E292"/>
      <c r="F292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eauer</dc:creator>
  <cp:keywords/>
  <dc:description/>
  <cp:lastModifiedBy>Kozmáné</cp:lastModifiedBy>
  <cp:lastPrinted>2007-02-15T15:28:02Z</cp:lastPrinted>
  <dcterms:created xsi:type="dcterms:W3CDTF">2005-02-14T12:28:12Z</dcterms:created>
  <dcterms:modified xsi:type="dcterms:W3CDTF">2007-02-16T08:38:34Z</dcterms:modified>
  <cp:category/>
  <cp:version/>
  <cp:contentType/>
  <cp:contentStatus/>
</cp:coreProperties>
</file>