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<sst xmlns="http://schemas.openxmlformats.org/spreadsheetml/2006/main" count="331" uniqueCount="289">
  <si>
    <t>ezer Ft-ban</t>
  </si>
  <si>
    <t>Sor-sz.</t>
  </si>
  <si>
    <t>Megnevezés</t>
  </si>
  <si>
    <t>1.</t>
  </si>
  <si>
    <t>2.</t>
  </si>
  <si>
    <t>3.</t>
  </si>
  <si>
    <t>4.</t>
  </si>
  <si>
    <t>5.</t>
  </si>
  <si>
    <t>Eredeti</t>
  </si>
  <si>
    <t>Módosított</t>
  </si>
  <si>
    <t>előirányzat</t>
  </si>
  <si>
    <t>Teljesítés</t>
  </si>
  <si>
    <t>Összege</t>
  </si>
  <si>
    <t>Intézményi működési bevételek</t>
  </si>
  <si>
    <t>Önkormányzatok sajátos működési bevételei</t>
  </si>
  <si>
    <t>2.1.</t>
  </si>
  <si>
    <t>2.2.</t>
  </si>
  <si>
    <t>2.3.</t>
  </si>
  <si>
    <t>2.4.</t>
  </si>
  <si>
    <t>Támogatások</t>
  </si>
  <si>
    <t>Önkormányzatok költségvetési támogatása</t>
  </si>
  <si>
    <t>3.1.</t>
  </si>
  <si>
    <t>3.2.</t>
  </si>
  <si>
    <t>3.3.</t>
  </si>
  <si>
    <t>3.4.</t>
  </si>
  <si>
    <t>3.5.</t>
  </si>
  <si>
    <t>Véglegesen átvett pénzeszközök</t>
  </si>
  <si>
    <t>Működési célú pénzeszköz átvétel</t>
  </si>
  <si>
    <t>Hitelek</t>
  </si>
  <si>
    <t>Pénzforgalom nélküli bevételek</t>
  </si>
  <si>
    <t>Személyi jellegű kiadások</t>
  </si>
  <si>
    <t>Munkaadót terhelő járulékok</t>
  </si>
  <si>
    <t>Dologi jellegű kiadások</t>
  </si>
  <si>
    <t>Speciális célú támogatások</t>
  </si>
  <si>
    <t xml:space="preserve">intézményi ellátási díjak </t>
  </si>
  <si>
    <t>1.1.</t>
  </si>
  <si>
    <t>1.2.</t>
  </si>
  <si>
    <t>1.3.</t>
  </si>
  <si>
    <t>1.4.</t>
  </si>
  <si>
    <t>1.5.</t>
  </si>
  <si>
    <t>1.6.</t>
  </si>
  <si>
    <t>1.7.</t>
  </si>
  <si>
    <t>infrastruktúra magán célú igénybevétele (telefon)</t>
  </si>
  <si>
    <t>1.8.</t>
  </si>
  <si>
    <t>1.9.</t>
  </si>
  <si>
    <t>1.10.</t>
  </si>
  <si>
    <t>működéghez kapcsolódó áfa visszatérülés</t>
  </si>
  <si>
    <t>1.11.</t>
  </si>
  <si>
    <t>kiszámlázott szolgáltatások áfája</t>
  </si>
  <si>
    <t>építmény adó</t>
  </si>
  <si>
    <t>magánszemélyek kommunális adója</t>
  </si>
  <si>
    <t>2.5.</t>
  </si>
  <si>
    <t xml:space="preserve">Iparűzési adó (állandó jelleggel ) </t>
  </si>
  <si>
    <t xml:space="preserve">Iparűzési adó (ideiglenes  jelleggel ) </t>
  </si>
  <si>
    <t>2.6.</t>
  </si>
  <si>
    <t>pótlékok, bírságok</t>
  </si>
  <si>
    <t>2.7.</t>
  </si>
  <si>
    <t>személyi jövedelem adó helyben maradó része</t>
  </si>
  <si>
    <t>2.8.</t>
  </si>
  <si>
    <t>jövedelem különbség mérséklése</t>
  </si>
  <si>
    <t>2.9.</t>
  </si>
  <si>
    <t>2.10.</t>
  </si>
  <si>
    <t xml:space="preserve">gépjármű adó </t>
  </si>
  <si>
    <t>2.11.</t>
  </si>
  <si>
    <t>termőföld bérbeadásából származó jövedelmadó</t>
  </si>
  <si>
    <t>2.12.</t>
  </si>
  <si>
    <t xml:space="preserve">talajterhelési díj </t>
  </si>
  <si>
    <t>2.13.</t>
  </si>
  <si>
    <t>Normatív támogatások , lakosság számhoz kötött</t>
  </si>
  <si>
    <t>normatív támogatás , feladatmutatóhoz kötött</t>
  </si>
  <si>
    <t>Helyi önkormányzatok kiegészítő támogatása, közoktatási</t>
  </si>
  <si>
    <t>6.1.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</si>
  <si>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</si>
  <si>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</si>
  <si>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</si>
  <si>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</si>
  <si>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</si>
  <si>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</si>
  <si>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</si>
  <si>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</si>
  <si>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</si>
  <si>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</si>
  <si>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</si>
  <si>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</si>
  <si>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</si>
  <si>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 xml:space="preserve">alapilletmények </t>
  </si>
  <si>
    <t xml:space="preserve">illetmény kiegészítések( köztisztviselő főiskola, jegyző) </t>
  </si>
  <si>
    <t>egyéb pótlékok(közalkalmazott veztői, oszt.főnöki)</t>
  </si>
  <si>
    <t>egyéb juttatások(távolléti díj, szabadságmegváltas, minőségi)</t>
  </si>
  <si>
    <t>részmunkaidőben foglalk.munkavégzéshez kapcsolódó jutt.</t>
  </si>
  <si>
    <t>jubileumi jutalom</t>
  </si>
  <si>
    <t>napidíj</t>
  </si>
  <si>
    <t>egyéb juttatások (betegszab., peg.továbbképzés)</t>
  </si>
  <si>
    <t>ruházati költségtérítés</t>
  </si>
  <si>
    <t>üdülési hozzájárulás</t>
  </si>
  <si>
    <t>1.16</t>
  </si>
  <si>
    <t>1.17</t>
  </si>
  <si>
    <t>1.18</t>
  </si>
  <si>
    <t>1.19</t>
  </si>
  <si>
    <t>1.20</t>
  </si>
  <si>
    <t>1.21</t>
  </si>
  <si>
    <t>közlekedési költségtérítés (munkába járás)</t>
  </si>
  <si>
    <t>étkezési hozzájárulás</t>
  </si>
  <si>
    <t>részmunkaidős költségtérítése</t>
  </si>
  <si>
    <t>sorkatonai szolgálatot teljesítők juttatásai</t>
  </si>
  <si>
    <t>társadalombiztosítási járulék</t>
  </si>
  <si>
    <t>munkaadói járulék</t>
  </si>
  <si>
    <t>egészségügyi hozzájárulás</t>
  </si>
  <si>
    <t>munkaadókat terhelő egyéb járulékok ( ápolási díj TB.jár.)</t>
  </si>
  <si>
    <t>3.6.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</si>
  <si>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</si>
  <si>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</si>
  <si>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</si>
  <si>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</si>
  <si>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</si>
  <si>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</si>
  <si>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</si>
  <si>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</si>
  <si>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</si>
  <si>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</si>
  <si>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</si>
  <si>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</si>
  <si>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</si>
  <si>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</si>
  <si>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</si>
  <si>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</si>
  <si>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</si>
  <si>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</si>
  <si>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</si>
  <si>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</si>
  <si>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</si>
  <si>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</si>
  <si>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</si>
  <si>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</si>
  <si>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</si>
  <si>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irodaszer, nyomtatvány</t>
  </si>
  <si>
    <t>könyv beszerzés</t>
  </si>
  <si>
    <t>folyóirat beszerzés</t>
  </si>
  <si>
    <t>tüzelőanyag beszerzés ( gáz palackcsere)</t>
  </si>
  <si>
    <t>szakmai anyagok beszerzése</t>
  </si>
  <si>
    <t xml:space="preserve">kisértékű tárgyi eszköz beszerzés </t>
  </si>
  <si>
    <t>munka- és védőruha</t>
  </si>
  <si>
    <t>nem adataátviteli távközlési díjak ( telefon)</t>
  </si>
  <si>
    <t>adatátviteli távközlési díjak (internet)</t>
  </si>
  <si>
    <t xml:space="preserve">vásárolt élelem </t>
  </si>
  <si>
    <t xml:space="preserve">bérleti díjak </t>
  </si>
  <si>
    <t>gázenergia- szolgáltatás</t>
  </si>
  <si>
    <t xml:space="preserve">villamoenergia -szolgáltatás </t>
  </si>
  <si>
    <t>reprezentáció</t>
  </si>
  <si>
    <t>reklám, propagandakiadások</t>
  </si>
  <si>
    <t>kamatkiadások</t>
  </si>
  <si>
    <t>finanszírozási kiadások</t>
  </si>
  <si>
    <t>hitel visszafizetés</t>
  </si>
  <si>
    <t xml:space="preserve">kiegyenlítő, fűggő, átfutó bevételek (-) </t>
  </si>
  <si>
    <t>kiegyenlítő, függő, átfutó kiadások (- )</t>
  </si>
  <si>
    <t>8.</t>
  </si>
  <si>
    <t>9.</t>
  </si>
  <si>
    <t>9.1.</t>
  </si>
  <si>
    <t>9.2.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</si>
  <si>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</si>
  <si>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</si>
  <si>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</si>
  <si>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</si>
  <si>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</si>
  <si>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</si>
  <si>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</si>
  <si>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</si>
  <si>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</si>
  <si>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</si>
  <si>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</si>
  <si>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</si>
  <si>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</si>
  <si>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</si>
  <si>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</si>
  <si>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</si>
  <si>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</si>
  <si>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</si>
  <si>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</si>
  <si>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     MEDIC-LINE</t>
  </si>
  <si>
    <t>polgárőrség</t>
  </si>
  <si>
    <t>Sportkör</t>
  </si>
  <si>
    <t>Adonyért Alapítvány</t>
  </si>
  <si>
    <t xml:space="preserve">civil szervezetek támogatása pályázat formájában </t>
  </si>
  <si>
    <t>egyéb támogatások ( területfejlesztés, katasztrófa alap stb )</t>
  </si>
  <si>
    <t>MŰKÖDÉSI BEVÉTELEK</t>
  </si>
  <si>
    <t xml:space="preserve"> Működési Bevételek mindösszesen </t>
  </si>
  <si>
    <t xml:space="preserve"> MŰKÖDÉSI KIADÁSOK</t>
  </si>
  <si>
    <t>hatósági, engedélyezési feladatok bevételi ( telephely engedély)</t>
  </si>
  <si>
    <t>továbbszámlázott szolgáltatások (bérlők felé )</t>
  </si>
  <si>
    <t>bérleti díjbevételek ( helyiség bérlet)</t>
  </si>
  <si>
    <t>állományba nem tartozók jutt.i (megbiz. díjak, felmentési időre járó kereset.)</t>
  </si>
  <si>
    <t>egyéb információhordozó beszerzés (CD, DVD, kazetta)</t>
  </si>
  <si>
    <t>egyéb kommunikációs szolgáltatások (program követési díj )</t>
  </si>
  <si>
    <t>továbbszámlázott szolgáltatások kiadásai ( közmű díjak )</t>
  </si>
  <si>
    <t>belföldi kiküldetés (eseti)</t>
  </si>
  <si>
    <t>adók, díjak, egyéb befizetések ( bank ktg., vagyon biztosítás,</t>
  </si>
  <si>
    <t>egyéb anyag beszerzés (karbantartási anyag, tisztitószer, városavató )</t>
  </si>
  <si>
    <r>
      <t xml:space="preserve">pénzbeli kártérítés , egyéb pénzbeli juttatás </t>
    </r>
    <r>
      <rPr>
        <sz val="8"/>
        <rFont val="Arial"/>
        <family val="2"/>
      </rPr>
      <t>(közmű 15%)</t>
    </r>
  </si>
  <si>
    <t>%</t>
  </si>
  <si>
    <t xml:space="preserve"> </t>
  </si>
  <si>
    <t xml:space="preserve"> rendkívüli gyermekvédelmi támogatás</t>
  </si>
  <si>
    <t>köztemetés</t>
  </si>
  <si>
    <t>temetési segély</t>
  </si>
  <si>
    <t xml:space="preserve"> Adony újság</t>
  </si>
  <si>
    <t>6</t>
  </si>
  <si>
    <t>7</t>
  </si>
  <si>
    <t>1.15.</t>
  </si>
  <si>
    <t>részmunkaidősok sajátos juttatásai ( pedagógus továbbképzés)</t>
  </si>
  <si>
    <t>teljes és részmunkaidőben fogalalkozatatottak nem rendszeres juttatásai</t>
  </si>
  <si>
    <t>1.22</t>
  </si>
  <si>
    <t>1.23</t>
  </si>
  <si>
    <t>1.24</t>
  </si>
  <si>
    <t>3.33.</t>
  </si>
  <si>
    <t>ellátottak pénzbeni juttatása ( szociálpolitikai juttatások)</t>
  </si>
  <si>
    <r>
      <t>t</t>
    </r>
    <r>
      <rPr>
        <sz val="8"/>
        <rFont val="Arial"/>
        <family val="2"/>
      </rPr>
      <t xml:space="preserve">artós munkanélküliek rendszeres szoc. segélye </t>
    </r>
  </si>
  <si>
    <t xml:space="preserve">rendszeres szociális segély </t>
  </si>
  <si>
    <t xml:space="preserve">lakás fenntartási támogatás  </t>
  </si>
  <si>
    <t>4.6.</t>
  </si>
  <si>
    <t>4,7.</t>
  </si>
  <si>
    <t xml:space="preserve"> 4,8</t>
  </si>
  <si>
    <t>4.9</t>
  </si>
  <si>
    <t>4.10.</t>
  </si>
  <si>
    <t>4.11</t>
  </si>
  <si>
    <t>4.12.</t>
  </si>
  <si>
    <t xml:space="preserve"> rendőrség</t>
  </si>
  <si>
    <t xml:space="preserve">3.34 </t>
  </si>
  <si>
    <t xml:space="preserve">egyéb folyó kiadások </t>
  </si>
  <si>
    <t xml:space="preserve">egyéb bevételek (szemétdíj, sírhely) </t>
  </si>
  <si>
    <t>1.13.</t>
  </si>
  <si>
    <t>értékesített tárgyieszközök áfája</t>
  </si>
  <si>
    <t>3.7.</t>
  </si>
  <si>
    <t>8</t>
  </si>
  <si>
    <t>8.1.</t>
  </si>
  <si>
    <t>előző évi normatíva elszámolásból normatív állami támogatás</t>
  </si>
  <si>
    <t xml:space="preserve">Működési célú hitel, rövid lejáratú hitel </t>
  </si>
  <si>
    <t>nyelvpótlék</t>
  </si>
  <si>
    <t>gyógyszerbeszerzés, vegyszer vásárlás</t>
  </si>
  <si>
    <t>vásárolt termékek és szolgáltatások áfája</t>
  </si>
  <si>
    <t>időskorúak járadéka</t>
  </si>
  <si>
    <t xml:space="preserve">egyéb rászrultságtól függő ellátások (átmeneti segélyek )  </t>
  </si>
  <si>
    <t>ápolási  díj normatív , alanyi jogon ( 90 %-os  állami támogatottság)</t>
  </si>
  <si>
    <t>ápolási  díj helyi megállapítás, méltányossági  (nincs rá állami támogatás)</t>
  </si>
  <si>
    <t xml:space="preserve">közgyógy ellátás  </t>
  </si>
  <si>
    <t>rendszeres gyermekvédelmi támogatás ( 2005. dec havi, jan. megszünt)</t>
  </si>
  <si>
    <t>egyéb juttatások (közlekedési támogatások, mozgáskorlát.)</t>
  </si>
  <si>
    <t xml:space="preserve"> Működési kiadások mindösszesen </t>
  </si>
  <si>
    <t>Adonybusz pályázati pénz átadása</t>
  </si>
  <si>
    <t>1/a. számú melléklet (1.old.)</t>
  </si>
  <si>
    <t>1/a. számú melléklet folytatása (2. old.)</t>
  </si>
  <si>
    <t>1/a. számú melléklet folytatása  (3. old.)</t>
  </si>
  <si>
    <t>alaptevékenység körében végzett szolgáltatás (műv.ház, könyvtár, eü kp.)</t>
  </si>
  <si>
    <t xml:space="preserve">kamatbevételek </t>
  </si>
  <si>
    <t>kiszámlázott termékek és szolgáltatások  áfa befizetése</t>
  </si>
  <si>
    <t xml:space="preserve"> normatív állami  támogatás visszafizetése</t>
  </si>
  <si>
    <t>vállalkozásnak adott támogatás:</t>
  </si>
  <si>
    <t>támogatás értékű működési kiadás átadása ( P.szabolcs ÖNO, kistérség )</t>
  </si>
  <si>
    <t xml:space="preserve">        Fogászat</t>
  </si>
  <si>
    <t>képviselői  "felajánlás" (tartalékba átrakva)</t>
  </si>
  <si>
    <t xml:space="preserve">Céltartalék </t>
  </si>
  <si>
    <t xml:space="preserve">kötbér, bírság, kártérités </t>
  </si>
  <si>
    <t>egyéb sajátos bevételek ( helyszini bírság, lakbér, helyiségbérlet)</t>
  </si>
  <si>
    <t>egyéb feltételtől függő pótlék(munkaköz.vez., védőnői területi pótlék, eü.munkahelyi pótlék)</t>
  </si>
  <si>
    <t xml:space="preserve">részmunkaidőben foglalkoztatottak rendszeres szem.jutt. </t>
  </si>
  <si>
    <t xml:space="preserve">keresetkiegészítés fedezete </t>
  </si>
  <si>
    <t>készenlét, ügyelet, túlóra ( iskola,)</t>
  </si>
  <si>
    <t xml:space="preserve">végkielégítés, </t>
  </si>
  <si>
    <t>egyéb költségtérítés (ped. Szairodalom, gépkocsi átalány)</t>
  </si>
  <si>
    <t>hajtó- és kenőanyagok (autó, fűnyíró)</t>
  </si>
  <si>
    <t>BURSA támogatás 6 fő , Arany János  tehetséggondozó 1 fő</t>
  </si>
  <si>
    <t>vállakozók kommunális adója megszünt</t>
  </si>
  <si>
    <t>személyi jövedelem adó normítív módon elosztott része</t>
  </si>
  <si>
    <t>2.14.</t>
  </si>
  <si>
    <t>környezetvédelmi birság</t>
  </si>
  <si>
    <t>egyéb üzemeltetési szolgáltatások (posta, szemét szállítás, szennyvíz</t>
  </si>
  <si>
    <t>kisebbségi önkorm. Támogatása /tánccsop. Női kar, Bandy Band/</t>
  </si>
  <si>
    <r>
      <t xml:space="preserve">Adony Város </t>
    </r>
    <r>
      <rPr>
        <b/>
        <sz val="14"/>
        <rFont val="Arial"/>
        <family val="2"/>
      </rPr>
      <t>Önkormányzat</t>
    </r>
    <r>
      <rPr>
        <b/>
        <sz val="10"/>
        <rFont val="Arial"/>
        <family val="2"/>
      </rPr>
      <t xml:space="preserve"> 2007. évi.  </t>
    </r>
    <r>
      <rPr>
        <b/>
        <u val="single"/>
        <sz val="14"/>
        <rFont val="Arial"/>
        <family val="2"/>
      </rPr>
      <t xml:space="preserve">működési </t>
    </r>
    <r>
      <rPr>
        <b/>
        <u val="single"/>
        <sz val="12"/>
        <rFont val="Arial"/>
        <family val="2"/>
      </rPr>
      <t>célú bevételei és kiadásai</t>
    </r>
  </si>
  <si>
    <t xml:space="preserve">     ebből OEP-től átvett pénzeszköz</t>
  </si>
  <si>
    <t xml:space="preserve">Munkaügyi központ foglalkoztatása támogat.   </t>
  </si>
  <si>
    <t>Központosított előirányzatok (komp. felúj, 13. havi mbér. Helyi közlekedés)</t>
  </si>
  <si>
    <t>önkormányzatok egyéb támogatása (nyári szociális gyermekétkeztetés)</t>
  </si>
  <si>
    <t>működésképtelen helyi önkorm. egyéb támogatása(ÖNHIKI)</t>
  </si>
  <si>
    <t>Előző évi pénzmaradvány igénybevétele (tartalék képzés) Német kisebbségi Önkorm. Pénzmaradv. 2006. évi normativa visszafizetés miatt</t>
  </si>
  <si>
    <t>Helyi önkorm.kieg. támogatása, szociális ellátások, közcélú foglalkoztatott</t>
  </si>
  <si>
    <t xml:space="preserve">jutalom  ( pedagógus arany díploma és kereset kieg. kifizetése )  </t>
  </si>
  <si>
    <t>táppénz hozzájárulás</t>
  </si>
  <si>
    <t>szállítási szolgáltatás (eset autóbusz, Kisebbségi önkorm németországi utiktg )</t>
  </si>
  <si>
    <t xml:space="preserve">karbantartási, kisjavítási szolgáltatások (gépek, ingatlan , szám.gép jav.)  fénymásoló javítás  </t>
  </si>
  <si>
    <t xml:space="preserve">egyéb befizetési kötelezettség (2006. évi adóerőképessg miatti fizetési kötelezettség miatt) </t>
  </si>
  <si>
    <t xml:space="preserve">víz-és csatorn díjak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</si>
</sst>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8" xfId="0" applyFont="1" applyBorder="1" applyAlignment="1">
      <alignment horizontal="left" shrinkToFit="1"/>
    </xf>
    <xf numFmtId="0" fontId="4" fillId="0" borderId="19" xfId="0" applyFont="1" applyBorder="1" applyAlignment="1">
      <alignment horizontal="left" shrinkToFit="1"/>
    </xf>
    <xf numFmtId="0" fontId="4" fillId="0" borderId="20" xfId="0" applyFont="1" applyBorder="1" applyAlignment="1">
      <alignment horizontal="left" shrinkToFi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SheetLayoutView="100" zoomScalePageLayoutView="0" workbookViewId="0" topLeftCell="A136">
      <selection activeCell="B111" sqref="B111:E111"/>
    </sheetView>
  </sheetViews>
  <sheetFormatPr defaultColWidth="9.140625" defaultRowHeight="12.75"/>
  <cols>
    <col min="1" max="1" width="4.7109375" style="0" customWidth="1"/>
    <col min="5" max="5" width="23.140625" style="0" customWidth="1"/>
    <col min="6" max="6" width="7.57421875" style="0" customWidth="1"/>
    <col min="7" max="8" width="9.421875" style="0" customWidth="1"/>
    <col min="9" max="9" width="7.57421875" style="0" customWidth="1"/>
  </cols>
  <sheetData>
    <row r="1" spans="5:9" ht="12.75">
      <c r="E1" s="61" t="s">
        <v>247</v>
      </c>
      <c r="F1" s="61"/>
      <c r="G1" s="61"/>
      <c r="H1" s="61"/>
      <c r="I1" s="61"/>
    </row>
    <row r="2" spans="1:9" ht="16.5" customHeight="1">
      <c r="A2" s="93" t="s">
        <v>275</v>
      </c>
      <c r="B2" s="93"/>
      <c r="C2" s="93"/>
      <c r="D2" s="93"/>
      <c r="E2" s="93"/>
      <c r="F2" s="93"/>
      <c r="G2" s="93"/>
      <c r="H2" s="93"/>
      <c r="I2" s="93"/>
    </row>
    <row r="3" spans="7:9" ht="13.5" thickBot="1">
      <c r="G3" s="6"/>
      <c r="H3" s="94" t="s">
        <v>0</v>
      </c>
      <c r="I3" s="94"/>
    </row>
    <row r="4" spans="1:9" ht="14.25" customHeight="1" thickTop="1">
      <c r="A4" s="57" t="s">
        <v>1</v>
      </c>
      <c r="B4" s="59" t="s">
        <v>2</v>
      </c>
      <c r="C4" s="59"/>
      <c r="D4" s="59"/>
      <c r="E4" s="59"/>
      <c r="F4" s="4" t="s">
        <v>8</v>
      </c>
      <c r="G4" s="4" t="s">
        <v>9</v>
      </c>
      <c r="H4" s="65" t="s">
        <v>11</v>
      </c>
      <c r="I4" s="66"/>
    </row>
    <row r="5" spans="1:9" ht="14.25" customHeight="1">
      <c r="A5" s="58"/>
      <c r="B5" s="60"/>
      <c r="C5" s="60"/>
      <c r="D5" s="60"/>
      <c r="E5" s="60"/>
      <c r="F5" s="95" t="s">
        <v>10</v>
      </c>
      <c r="G5" s="96"/>
      <c r="H5" s="5" t="s">
        <v>12</v>
      </c>
      <c r="I5" s="8" t="s">
        <v>198</v>
      </c>
    </row>
    <row r="6" spans="1:9" ht="12.75">
      <c r="A6" s="11"/>
      <c r="B6" s="91" t="s">
        <v>184</v>
      </c>
      <c r="C6" s="91"/>
      <c r="D6" s="91"/>
      <c r="E6" s="91"/>
      <c r="F6" s="12"/>
      <c r="G6" s="12"/>
      <c r="H6" s="12"/>
      <c r="I6" s="2"/>
    </row>
    <row r="7" spans="1:9" ht="12.75">
      <c r="A7" s="43" t="s">
        <v>3</v>
      </c>
      <c r="B7" s="90" t="s">
        <v>13</v>
      </c>
      <c r="C7" s="91"/>
      <c r="D7" s="91"/>
      <c r="E7" s="91"/>
      <c r="F7" s="15">
        <f>F8+F9+F10+F11+F12+F13+F14+F15+F16+F17+F18+F20</f>
        <v>33562</v>
      </c>
      <c r="G7" s="41">
        <v>48434</v>
      </c>
      <c r="H7" s="15">
        <f>H8+H9+H10+H11+H12+H13+H14+H15+H16+H17+H18+H20+H19</f>
        <v>52442</v>
      </c>
      <c r="I7" s="21">
        <f>(H7/G7)*100</f>
        <v>108.27517859354998</v>
      </c>
    </row>
    <row r="8" spans="1:9" ht="12.75">
      <c r="A8" s="42" t="s">
        <v>35</v>
      </c>
      <c r="B8" s="89" t="s">
        <v>34</v>
      </c>
      <c r="C8" s="71"/>
      <c r="D8" s="71"/>
      <c r="E8" s="71"/>
      <c r="F8" s="14">
        <v>5352</v>
      </c>
      <c r="G8" s="14">
        <v>5352</v>
      </c>
      <c r="H8" s="14">
        <v>4974</v>
      </c>
      <c r="I8" s="40">
        <f aca="true" t="shared" si="0" ref="I8:I20">(H8/G8)*100</f>
        <v>92.9372197309417</v>
      </c>
    </row>
    <row r="9" spans="1:9" ht="12.75">
      <c r="A9" s="42" t="s">
        <v>36</v>
      </c>
      <c r="B9" s="89" t="s">
        <v>187</v>
      </c>
      <c r="C9" s="71"/>
      <c r="D9" s="71"/>
      <c r="E9" s="71"/>
      <c r="F9" s="14">
        <v>1300</v>
      </c>
      <c r="G9" s="14">
        <v>1300</v>
      </c>
      <c r="H9" s="14">
        <v>3991</v>
      </c>
      <c r="I9" s="40">
        <f t="shared" si="0"/>
        <v>307</v>
      </c>
    </row>
    <row r="10" spans="1:9" ht="12.75">
      <c r="A10" s="42" t="s">
        <v>37</v>
      </c>
      <c r="B10" s="92" t="s">
        <v>277</v>
      </c>
      <c r="C10" s="92"/>
      <c r="D10" s="92"/>
      <c r="E10" s="89"/>
      <c r="F10" s="14">
        <v>0</v>
      </c>
      <c r="G10" s="14">
        <v>1587</v>
      </c>
      <c r="H10" s="14">
        <v>1727</v>
      </c>
      <c r="I10" s="40">
        <f t="shared" si="0"/>
        <v>108.82167611846252</v>
      </c>
    </row>
    <row r="11" spans="1:9" ht="12.75">
      <c r="A11" s="42" t="s">
        <v>38</v>
      </c>
      <c r="B11" s="89" t="s">
        <v>250</v>
      </c>
      <c r="C11" s="71"/>
      <c r="D11" s="71"/>
      <c r="E11" s="71"/>
      <c r="F11" s="14">
        <v>4131</v>
      </c>
      <c r="G11" s="14">
        <v>4131</v>
      </c>
      <c r="H11" s="14">
        <v>5060</v>
      </c>
      <c r="I11" s="40">
        <f t="shared" si="0"/>
        <v>122.4885015734689</v>
      </c>
    </row>
    <row r="12" spans="1:11" ht="12.75">
      <c r="A12" s="42" t="s">
        <v>39</v>
      </c>
      <c r="B12" s="89" t="s">
        <v>188</v>
      </c>
      <c r="C12" s="71"/>
      <c r="D12" s="71"/>
      <c r="E12" s="71"/>
      <c r="F12" s="14">
        <v>550</v>
      </c>
      <c r="G12" s="14">
        <v>1155</v>
      </c>
      <c r="H12" s="14">
        <v>994</v>
      </c>
      <c r="I12" s="40">
        <f t="shared" si="0"/>
        <v>86.06060606060606</v>
      </c>
      <c r="J12" t="s">
        <v>199</v>
      </c>
      <c r="K12" s="39"/>
    </row>
    <row r="13" spans="1:11" ht="12.75">
      <c r="A13" s="42" t="s">
        <v>40</v>
      </c>
      <c r="B13" s="89" t="s">
        <v>189</v>
      </c>
      <c r="C13" s="71"/>
      <c r="D13" s="71"/>
      <c r="E13" s="71"/>
      <c r="F13" s="14">
        <v>4419</v>
      </c>
      <c r="G13" s="14">
        <v>14423</v>
      </c>
      <c r="H13" s="14">
        <v>15144</v>
      </c>
      <c r="I13" s="40">
        <f t="shared" si="0"/>
        <v>104.9989599944533</v>
      </c>
      <c r="K13" s="39"/>
    </row>
    <row r="14" spans="1:9" ht="12.75">
      <c r="A14" s="42" t="s">
        <v>41</v>
      </c>
      <c r="B14" s="89" t="s">
        <v>42</v>
      </c>
      <c r="C14" s="71"/>
      <c r="D14" s="71"/>
      <c r="E14" s="71"/>
      <c r="F14" s="14">
        <v>185</v>
      </c>
      <c r="G14" s="14">
        <v>185</v>
      </c>
      <c r="H14" s="14">
        <v>56</v>
      </c>
      <c r="I14" s="40">
        <f t="shared" si="0"/>
        <v>30.270270270270274</v>
      </c>
    </row>
    <row r="15" spans="1:9" ht="12.75">
      <c r="A15" s="42" t="s">
        <v>43</v>
      </c>
      <c r="B15" s="89" t="s">
        <v>259</v>
      </c>
      <c r="C15" s="71"/>
      <c r="D15" s="71"/>
      <c r="E15" s="71"/>
      <c r="F15" s="14">
        <v>1000</v>
      </c>
      <c r="G15" s="14">
        <v>1000</v>
      </c>
      <c r="H15" s="14">
        <v>155</v>
      </c>
      <c r="I15" s="40">
        <f t="shared" si="0"/>
        <v>15.5</v>
      </c>
    </row>
    <row r="16" spans="1:9" ht="12.75">
      <c r="A16" s="42" t="s">
        <v>44</v>
      </c>
      <c r="B16" s="89" t="s">
        <v>227</v>
      </c>
      <c r="C16" s="71"/>
      <c r="D16" s="71"/>
      <c r="E16" s="71"/>
      <c r="F16" s="14">
        <v>9648</v>
      </c>
      <c r="G16" s="14">
        <v>10115</v>
      </c>
      <c r="H16" s="14">
        <v>10415</v>
      </c>
      <c r="I16" s="40">
        <f t="shared" si="0"/>
        <v>102.96589223924863</v>
      </c>
    </row>
    <row r="17" spans="1:9" ht="12.75">
      <c r="A17" s="42" t="s">
        <v>45</v>
      </c>
      <c r="B17" s="89" t="s">
        <v>46</v>
      </c>
      <c r="C17" s="71"/>
      <c r="D17" s="71"/>
      <c r="E17" s="71"/>
      <c r="F17" s="14">
        <v>0</v>
      </c>
      <c r="G17" s="14"/>
      <c r="H17" s="14">
        <v>891</v>
      </c>
      <c r="I17" s="40"/>
    </row>
    <row r="18" spans="1:9" ht="12.75">
      <c r="A18" s="42" t="s">
        <v>47</v>
      </c>
      <c r="B18" s="89" t="s">
        <v>48</v>
      </c>
      <c r="C18" s="71"/>
      <c r="D18" s="71"/>
      <c r="E18" s="71"/>
      <c r="F18" s="14">
        <v>4977</v>
      </c>
      <c r="G18" s="14">
        <v>6169</v>
      </c>
      <c r="H18" s="14">
        <v>5230</v>
      </c>
      <c r="I18" s="40">
        <f t="shared" si="0"/>
        <v>84.7787323715351</v>
      </c>
    </row>
    <row r="19" spans="1:9" ht="12.75">
      <c r="A19" s="42" t="s">
        <v>82</v>
      </c>
      <c r="B19" s="92" t="s">
        <v>229</v>
      </c>
      <c r="C19" s="92"/>
      <c r="D19" s="92"/>
      <c r="E19" s="89"/>
      <c r="F19" s="14">
        <v>0</v>
      </c>
      <c r="G19" s="14">
        <v>1017</v>
      </c>
      <c r="H19" s="14">
        <v>907</v>
      </c>
      <c r="I19" s="40">
        <f t="shared" si="0"/>
        <v>89.18387413962635</v>
      </c>
    </row>
    <row r="20" spans="1:9" ht="12.75">
      <c r="A20" s="42" t="s">
        <v>228</v>
      </c>
      <c r="B20" s="89" t="s">
        <v>251</v>
      </c>
      <c r="C20" s="71"/>
      <c r="D20" s="71"/>
      <c r="E20" s="71"/>
      <c r="F20" s="14">
        <v>2000</v>
      </c>
      <c r="G20" s="14">
        <v>2000</v>
      </c>
      <c r="H20" s="14">
        <v>2898</v>
      </c>
      <c r="I20" s="40">
        <f t="shared" si="0"/>
        <v>144.9</v>
      </c>
    </row>
    <row r="21" spans="1:9" ht="12.75">
      <c r="A21" s="42"/>
      <c r="B21" s="100"/>
      <c r="C21" s="101"/>
      <c r="D21" s="101"/>
      <c r="E21" s="102"/>
      <c r="F21" s="14"/>
      <c r="G21" s="14"/>
      <c r="H21" s="14"/>
      <c r="I21" s="40"/>
    </row>
    <row r="22" spans="1:9" ht="12.75">
      <c r="A22" s="43" t="s">
        <v>4</v>
      </c>
      <c r="B22" s="90" t="s">
        <v>14</v>
      </c>
      <c r="C22" s="91"/>
      <c r="D22" s="91"/>
      <c r="E22" s="91"/>
      <c r="F22" s="16">
        <f>F23+F24+F25+F26+F27+F28+F29+F30+F31+F32+F33+F34+F36</f>
        <v>295236</v>
      </c>
      <c r="G22" s="16">
        <f>G23+G24+G25+G26+G27+G28+G29+G30+G31+G32+G33+G34+G36</f>
        <v>314462</v>
      </c>
      <c r="H22" s="16">
        <f>SUM(H23:H36)</f>
        <v>296036</v>
      </c>
      <c r="I22" s="21">
        <f>(H22/G22)*100</f>
        <v>94.14046848267836</v>
      </c>
    </row>
    <row r="23" spans="1:9" ht="12.75">
      <c r="A23" s="42" t="s">
        <v>15</v>
      </c>
      <c r="B23" s="89" t="s">
        <v>49</v>
      </c>
      <c r="C23" s="71"/>
      <c r="D23" s="71"/>
      <c r="E23" s="71"/>
      <c r="F23" s="3">
        <v>7000</v>
      </c>
      <c r="G23" s="3">
        <v>7000</v>
      </c>
      <c r="H23" s="3">
        <v>6532</v>
      </c>
      <c r="I23" s="40">
        <f aca="true" t="shared" si="1" ref="I23:I36">(H23/G23)*100</f>
        <v>93.31428571428572</v>
      </c>
    </row>
    <row r="24" spans="1:9" ht="12.75">
      <c r="A24" s="42" t="s">
        <v>16</v>
      </c>
      <c r="B24" s="92" t="s">
        <v>269</v>
      </c>
      <c r="C24" s="92"/>
      <c r="D24" s="92"/>
      <c r="E24" s="89"/>
      <c r="F24" s="3">
        <v>0</v>
      </c>
      <c r="G24" s="3"/>
      <c r="H24" s="3"/>
      <c r="I24" s="40"/>
    </row>
    <row r="25" spans="1:9" ht="12.75">
      <c r="A25" s="42" t="s">
        <v>17</v>
      </c>
      <c r="B25" s="89" t="s">
        <v>50</v>
      </c>
      <c r="C25" s="71"/>
      <c r="D25" s="71"/>
      <c r="E25" s="71"/>
      <c r="F25" s="3">
        <v>6300</v>
      </c>
      <c r="G25" s="3">
        <v>6300</v>
      </c>
      <c r="H25" s="3">
        <v>5928</v>
      </c>
      <c r="I25" s="40">
        <f t="shared" si="1"/>
        <v>94.0952380952381</v>
      </c>
    </row>
    <row r="26" spans="1:9" ht="12.75">
      <c r="A26" s="42" t="s">
        <v>18</v>
      </c>
      <c r="B26" s="89" t="s">
        <v>52</v>
      </c>
      <c r="C26" s="71"/>
      <c r="D26" s="71"/>
      <c r="E26" s="71"/>
      <c r="F26" s="3">
        <v>150000</v>
      </c>
      <c r="G26" s="3">
        <v>150000</v>
      </c>
      <c r="H26" s="3">
        <v>127568</v>
      </c>
      <c r="I26" s="40">
        <f t="shared" si="1"/>
        <v>85.04533333333333</v>
      </c>
    </row>
    <row r="27" spans="1:9" ht="12.75">
      <c r="A27" s="42" t="s">
        <v>51</v>
      </c>
      <c r="B27" s="89" t="s">
        <v>53</v>
      </c>
      <c r="C27" s="71"/>
      <c r="D27" s="71"/>
      <c r="E27" s="71"/>
      <c r="F27" s="3">
        <v>0</v>
      </c>
      <c r="G27" s="3"/>
      <c r="H27" s="3">
        <v>4803</v>
      </c>
      <c r="I27" s="40"/>
    </row>
    <row r="28" spans="1:9" ht="12.75">
      <c r="A28" s="42" t="s">
        <v>54</v>
      </c>
      <c r="B28" s="89" t="s">
        <v>55</v>
      </c>
      <c r="C28" s="71"/>
      <c r="D28" s="71"/>
      <c r="E28" s="71"/>
      <c r="F28" s="3">
        <v>1500</v>
      </c>
      <c r="G28" s="3">
        <v>1500</v>
      </c>
      <c r="H28" s="3">
        <v>1955</v>
      </c>
      <c r="I28" s="40">
        <f t="shared" si="1"/>
        <v>130.33333333333331</v>
      </c>
    </row>
    <row r="29" spans="1:9" ht="12.75">
      <c r="A29" s="42" t="s">
        <v>56</v>
      </c>
      <c r="B29" s="89" t="s">
        <v>57</v>
      </c>
      <c r="C29" s="71"/>
      <c r="D29" s="71"/>
      <c r="E29" s="71"/>
      <c r="F29" s="3">
        <v>42134</v>
      </c>
      <c r="G29" s="3">
        <v>42134</v>
      </c>
      <c r="H29" s="3">
        <v>42134</v>
      </c>
      <c r="I29" s="40">
        <f t="shared" si="1"/>
        <v>100</v>
      </c>
    </row>
    <row r="30" spans="1:9" ht="12.75">
      <c r="A30" s="42" t="s">
        <v>58</v>
      </c>
      <c r="B30" s="89" t="s">
        <v>59</v>
      </c>
      <c r="C30" s="71"/>
      <c r="D30" s="71"/>
      <c r="E30" s="71"/>
      <c r="F30" s="3"/>
      <c r="G30" s="3">
        <v>16260</v>
      </c>
      <c r="H30" s="3">
        <v>16260</v>
      </c>
      <c r="I30" s="40">
        <f t="shared" si="1"/>
        <v>100</v>
      </c>
    </row>
    <row r="31" spans="1:9" ht="12.75">
      <c r="A31" s="44" t="s">
        <v>60</v>
      </c>
      <c r="B31" s="89" t="s">
        <v>270</v>
      </c>
      <c r="C31" s="71"/>
      <c r="D31" s="71"/>
      <c r="E31" s="71"/>
      <c r="F31" s="3">
        <v>53488</v>
      </c>
      <c r="G31" s="3">
        <v>56454</v>
      </c>
      <c r="H31" s="3">
        <v>56454</v>
      </c>
      <c r="I31" s="40">
        <f t="shared" si="1"/>
        <v>100</v>
      </c>
    </row>
    <row r="32" spans="1:9" ht="12.75">
      <c r="A32" s="44" t="s">
        <v>61</v>
      </c>
      <c r="B32" s="89" t="s">
        <v>62</v>
      </c>
      <c r="C32" s="71"/>
      <c r="D32" s="71"/>
      <c r="E32" s="71"/>
      <c r="F32" s="3">
        <v>31000</v>
      </c>
      <c r="G32" s="3">
        <v>31000</v>
      </c>
      <c r="H32" s="3">
        <v>29057</v>
      </c>
      <c r="I32" s="40">
        <f t="shared" si="1"/>
        <v>93.73225806451613</v>
      </c>
    </row>
    <row r="33" spans="1:9" ht="12.75">
      <c r="A33" s="44" t="s">
        <v>63</v>
      </c>
      <c r="B33" s="89" t="s">
        <v>64</v>
      </c>
      <c r="C33" s="71"/>
      <c r="D33" s="71"/>
      <c r="E33" s="71"/>
      <c r="F33" s="3">
        <v>200</v>
      </c>
      <c r="G33" s="3">
        <v>200</v>
      </c>
      <c r="H33" s="3">
        <v>143</v>
      </c>
      <c r="I33" s="40">
        <f t="shared" si="1"/>
        <v>71.5</v>
      </c>
    </row>
    <row r="34" spans="1:9" ht="12.75">
      <c r="A34" s="44" t="s">
        <v>65</v>
      </c>
      <c r="B34" s="89" t="s">
        <v>66</v>
      </c>
      <c r="C34" s="71"/>
      <c r="D34" s="71"/>
      <c r="E34" s="71"/>
      <c r="F34" s="3">
        <v>1600</v>
      </c>
      <c r="G34" s="3">
        <v>1600</v>
      </c>
      <c r="H34" s="3">
        <v>2121</v>
      </c>
      <c r="I34" s="40">
        <f t="shared" si="1"/>
        <v>132.5625</v>
      </c>
    </row>
    <row r="35" spans="1:9" ht="12.75">
      <c r="A35" s="44" t="s">
        <v>67</v>
      </c>
      <c r="B35" s="92" t="s">
        <v>272</v>
      </c>
      <c r="C35" s="92"/>
      <c r="D35" s="92"/>
      <c r="E35" s="89"/>
      <c r="F35" s="3"/>
      <c r="G35" s="3"/>
      <c r="H35" s="3">
        <v>939</v>
      </c>
      <c r="I35" s="40"/>
    </row>
    <row r="36" spans="1:9" ht="12.75">
      <c r="A36" s="44" t="s">
        <v>271</v>
      </c>
      <c r="B36" s="89" t="s">
        <v>260</v>
      </c>
      <c r="C36" s="71"/>
      <c r="D36" s="71"/>
      <c r="E36" s="71"/>
      <c r="F36" s="3">
        <v>2014</v>
      </c>
      <c r="G36" s="3">
        <v>2014</v>
      </c>
      <c r="H36" s="3">
        <v>2142</v>
      </c>
      <c r="I36" s="40">
        <f t="shared" si="1"/>
        <v>106.35551142005959</v>
      </c>
    </row>
    <row r="37" spans="1:9" ht="12.75">
      <c r="A37" s="44"/>
      <c r="B37" s="100"/>
      <c r="C37" s="101"/>
      <c r="D37" s="101"/>
      <c r="E37" s="102"/>
      <c r="F37" s="3"/>
      <c r="G37" s="3"/>
      <c r="H37" s="3"/>
      <c r="I37" s="40"/>
    </row>
    <row r="38" spans="1:9" ht="12.75">
      <c r="A38" s="45"/>
      <c r="B38" s="90" t="s">
        <v>19</v>
      </c>
      <c r="C38" s="91"/>
      <c r="D38" s="91"/>
      <c r="E38" s="91"/>
      <c r="F38" s="2"/>
      <c r="G38" s="2"/>
      <c r="H38" s="2"/>
      <c r="I38" s="21"/>
    </row>
    <row r="39" spans="1:9" ht="12.75">
      <c r="A39" s="43" t="s">
        <v>5</v>
      </c>
      <c r="B39" s="90" t="s">
        <v>20</v>
      </c>
      <c r="C39" s="91"/>
      <c r="D39" s="91"/>
      <c r="E39" s="91"/>
      <c r="F39" s="15">
        <f>F40+F41+F42+F43+F44+F45+F46</f>
        <v>105548</v>
      </c>
      <c r="G39" s="15">
        <f>SUM(G40:G46)</f>
        <v>125173</v>
      </c>
      <c r="H39" s="15">
        <f>SUM(H40:H46)</f>
        <v>125173</v>
      </c>
      <c r="I39" s="21">
        <f>H39/G39*100</f>
        <v>100</v>
      </c>
    </row>
    <row r="40" spans="1:9" ht="12.75">
      <c r="A40" s="42" t="s">
        <v>21</v>
      </c>
      <c r="B40" s="89" t="s">
        <v>68</v>
      </c>
      <c r="C40" s="71"/>
      <c r="D40" s="71"/>
      <c r="E40" s="71"/>
      <c r="F40" s="14">
        <v>0</v>
      </c>
      <c r="G40" s="14"/>
      <c r="H40" s="14"/>
      <c r="I40" s="21"/>
    </row>
    <row r="41" spans="1:9" ht="12.75">
      <c r="A41" s="42" t="s">
        <v>22</v>
      </c>
      <c r="B41" s="89" t="s">
        <v>69</v>
      </c>
      <c r="C41" s="71"/>
      <c r="D41" s="71"/>
      <c r="E41" s="71"/>
      <c r="F41" s="14">
        <v>100374</v>
      </c>
      <c r="G41" s="14">
        <v>102901</v>
      </c>
      <c r="H41" s="14">
        <v>102901</v>
      </c>
      <c r="I41" s="40">
        <f aca="true" t="shared" si="2" ref="I41:I46">H41/G41*100</f>
        <v>100</v>
      </c>
    </row>
    <row r="42" spans="1:9" ht="12.75">
      <c r="A42" s="42" t="s">
        <v>23</v>
      </c>
      <c r="B42" s="89" t="s">
        <v>278</v>
      </c>
      <c r="C42" s="71"/>
      <c r="D42" s="71"/>
      <c r="E42" s="71"/>
      <c r="F42" s="14">
        <v>640</v>
      </c>
      <c r="G42" s="14">
        <v>11188</v>
      </c>
      <c r="H42" s="14">
        <v>11188</v>
      </c>
      <c r="I42" s="40">
        <f t="shared" si="2"/>
        <v>100</v>
      </c>
    </row>
    <row r="43" spans="1:9" ht="12.75">
      <c r="A43" s="42" t="s">
        <v>23</v>
      </c>
      <c r="B43" s="89" t="s">
        <v>70</v>
      </c>
      <c r="C43" s="71"/>
      <c r="D43" s="71"/>
      <c r="E43" s="71"/>
      <c r="F43" s="14">
        <v>1429</v>
      </c>
      <c r="G43" s="14">
        <v>1426</v>
      </c>
      <c r="H43" s="14">
        <v>1426</v>
      </c>
      <c r="I43" s="40">
        <f t="shared" si="2"/>
        <v>100</v>
      </c>
    </row>
    <row r="44" spans="1:9" ht="12.75">
      <c r="A44" s="42" t="s">
        <v>24</v>
      </c>
      <c r="B44" s="89" t="s">
        <v>282</v>
      </c>
      <c r="C44" s="71"/>
      <c r="D44" s="71"/>
      <c r="E44" s="71"/>
      <c r="F44" s="14">
        <v>3105</v>
      </c>
      <c r="G44" s="14">
        <v>4469</v>
      </c>
      <c r="H44" s="14">
        <v>4469</v>
      </c>
      <c r="I44" s="40">
        <f t="shared" si="2"/>
        <v>100</v>
      </c>
    </row>
    <row r="45" spans="1:9" ht="12.75">
      <c r="A45" s="42" t="s">
        <v>25</v>
      </c>
      <c r="B45" s="92" t="s">
        <v>279</v>
      </c>
      <c r="C45" s="92"/>
      <c r="D45" s="92"/>
      <c r="E45" s="89"/>
      <c r="F45" s="14">
        <v>0</v>
      </c>
      <c r="G45" s="14">
        <v>189</v>
      </c>
      <c r="H45" s="14">
        <v>189</v>
      </c>
      <c r="I45" s="40">
        <f t="shared" si="2"/>
        <v>100</v>
      </c>
    </row>
    <row r="46" spans="1:9" ht="12.75">
      <c r="A46" s="42" t="s">
        <v>230</v>
      </c>
      <c r="B46" s="92" t="s">
        <v>280</v>
      </c>
      <c r="C46" s="92"/>
      <c r="D46" s="92"/>
      <c r="E46" s="89"/>
      <c r="F46" s="14">
        <v>0</v>
      </c>
      <c r="G46" s="14">
        <v>5000</v>
      </c>
      <c r="H46" s="14">
        <v>5000</v>
      </c>
      <c r="I46" s="40">
        <f t="shared" si="2"/>
        <v>100</v>
      </c>
    </row>
    <row r="47" spans="1:9" ht="12.75">
      <c r="A47" s="42"/>
      <c r="B47" s="100"/>
      <c r="C47" s="101"/>
      <c r="D47" s="101"/>
      <c r="E47" s="102"/>
      <c r="F47" s="14"/>
      <c r="G47" s="14"/>
      <c r="H47" s="14"/>
      <c r="I47" s="40"/>
    </row>
    <row r="48" spans="1:9" ht="12.75">
      <c r="A48" s="42"/>
      <c r="B48" s="90" t="s">
        <v>26</v>
      </c>
      <c r="C48" s="91"/>
      <c r="D48" s="91"/>
      <c r="E48" s="91"/>
      <c r="F48" s="2"/>
      <c r="G48" s="2"/>
      <c r="H48" s="2"/>
      <c r="I48" s="21"/>
    </row>
    <row r="49" spans="1:10" ht="12.75">
      <c r="A49" s="43" t="s">
        <v>6</v>
      </c>
      <c r="B49" s="90" t="s">
        <v>27</v>
      </c>
      <c r="C49" s="91"/>
      <c r="D49" s="91"/>
      <c r="E49" s="91"/>
      <c r="F49" s="16">
        <v>23209</v>
      </c>
      <c r="G49" s="16">
        <v>28035</v>
      </c>
      <c r="H49" s="16">
        <v>27545</v>
      </c>
      <c r="I49" s="21">
        <f>H49/G49*100</f>
        <v>98.25218476903869</v>
      </c>
      <c r="J49" s="13"/>
    </row>
    <row r="50" spans="1:10" ht="12.75">
      <c r="A50" s="42" t="s">
        <v>159</v>
      </c>
      <c r="B50" s="89" t="s">
        <v>276</v>
      </c>
      <c r="C50" s="71"/>
      <c r="D50" s="71"/>
      <c r="E50" s="71"/>
      <c r="F50" s="3">
        <v>20926</v>
      </c>
      <c r="G50" s="3">
        <v>20926</v>
      </c>
      <c r="H50" s="17">
        <v>20500</v>
      </c>
      <c r="I50" s="40">
        <f>H50/G50*100</f>
        <v>97.96425499378763</v>
      </c>
      <c r="J50" s="13"/>
    </row>
    <row r="51" spans="1:10" ht="12.75">
      <c r="A51" s="42" t="s">
        <v>204</v>
      </c>
      <c r="B51" s="90" t="s">
        <v>28</v>
      </c>
      <c r="C51" s="91"/>
      <c r="D51" s="91"/>
      <c r="E51" s="91"/>
      <c r="F51" s="2"/>
      <c r="G51" s="2"/>
      <c r="H51" s="2"/>
      <c r="I51" s="40"/>
      <c r="J51" s="13"/>
    </row>
    <row r="52" spans="1:10" ht="12.75">
      <c r="A52" s="42" t="s">
        <v>71</v>
      </c>
      <c r="B52" s="89" t="s">
        <v>234</v>
      </c>
      <c r="C52" s="71"/>
      <c r="D52" s="71"/>
      <c r="E52" s="71"/>
      <c r="F52" s="28">
        <v>15354</v>
      </c>
      <c r="G52" s="28">
        <v>15354</v>
      </c>
      <c r="H52" s="28"/>
      <c r="I52" s="21"/>
      <c r="J52" s="13"/>
    </row>
    <row r="53" spans="1:10" ht="12.75">
      <c r="A53" s="42" t="s">
        <v>205</v>
      </c>
      <c r="B53" s="92" t="s">
        <v>233</v>
      </c>
      <c r="C53" s="92"/>
      <c r="D53" s="92"/>
      <c r="E53" s="89"/>
      <c r="F53" s="3"/>
      <c r="G53" s="3"/>
      <c r="H53" s="16">
        <v>1977</v>
      </c>
      <c r="I53" s="21"/>
      <c r="J53" s="13"/>
    </row>
    <row r="54" spans="1:10" ht="12.75">
      <c r="A54" s="42" t="s">
        <v>231</v>
      </c>
      <c r="B54" s="90" t="s">
        <v>29</v>
      </c>
      <c r="C54" s="91"/>
      <c r="D54" s="91"/>
      <c r="E54" s="91"/>
      <c r="F54" s="2"/>
      <c r="G54" s="2"/>
      <c r="H54" s="2"/>
      <c r="I54" s="21"/>
      <c r="J54" s="13"/>
    </row>
    <row r="55" spans="1:10" ht="24.75" customHeight="1">
      <c r="A55" s="42" t="s">
        <v>232</v>
      </c>
      <c r="B55" s="97" t="s">
        <v>281</v>
      </c>
      <c r="C55" s="98"/>
      <c r="D55" s="98"/>
      <c r="E55" s="99"/>
      <c r="F55" s="2"/>
      <c r="G55" s="18">
        <v>83964</v>
      </c>
      <c r="H55" s="18">
        <v>1100</v>
      </c>
      <c r="I55" s="21"/>
      <c r="J55" s="13"/>
    </row>
    <row r="56" spans="1:10" ht="12.75">
      <c r="A56" s="42" t="s">
        <v>156</v>
      </c>
      <c r="B56" s="89" t="s">
        <v>153</v>
      </c>
      <c r="C56" s="71"/>
      <c r="D56" s="71"/>
      <c r="E56" s="71"/>
      <c r="F56" s="2"/>
      <c r="G56" s="2"/>
      <c r="H56" s="25">
        <v>-1761</v>
      </c>
      <c r="I56" s="21"/>
      <c r="J56" s="13"/>
    </row>
    <row r="57" spans="1:10" ht="12.75">
      <c r="A57" s="42"/>
      <c r="B57" s="90" t="s">
        <v>185</v>
      </c>
      <c r="C57" s="91"/>
      <c r="D57" s="91"/>
      <c r="E57" s="91"/>
      <c r="F57" s="18">
        <f>F7+F22+F39+F49+F52</f>
        <v>472909</v>
      </c>
      <c r="G57" s="18">
        <f>G7+G22+G39+G49+G52+G53+G55</f>
        <v>615422</v>
      </c>
      <c r="H57" s="18">
        <f>H7+H22+H39+H49+H52+H53+H54+H55+H56</f>
        <v>502512</v>
      </c>
      <c r="I57" s="21">
        <f>H57/G57*100</f>
        <v>81.6532395656964</v>
      </c>
      <c r="J57" s="13"/>
    </row>
    <row r="58" spans="1:10" ht="12.75">
      <c r="A58" s="51"/>
      <c r="B58" s="52"/>
      <c r="C58" s="52"/>
      <c r="D58" s="52"/>
      <c r="E58" s="52"/>
      <c r="F58" s="53"/>
      <c r="G58" s="53"/>
      <c r="H58" s="53"/>
      <c r="I58" s="54"/>
      <c r="J58" s="13"/>
    </row>
    <row r="59" spans="1:10" ht="12.75">
      <c r="A59" s="51"/>
      <c r="B59" s="52"/>
      <c r="C59" s="52"/>
      <c r="D59" s="52"/>
      <c r="E59" s="52"/>
      <c r="F59" s="53"/>
      <c r="G59" s="53"/>
      <c r="H59" s="53"/>
      <c r="I59" s="54"/>
      <c r="J59" s="13"/>
    </row>
    <row r="60" spans="1:10" ht="12.75">
      <c r="A60" s="51"/>
      <c r="B60" s="52"/>
      <c r="C60" s="52"/>
      <c r="D60" s="52"/>
      <c r="E60" s="52"/>
      <c r="F60" s="53"/>
      <c r="G60" s="53"/>
      <c r="H60" s="53"/>
      <c r="I60" s="54"/>
      <c r="J60" s="13"/>
    </row>
    <row r="61" spans="1:10" ht="12.75">
      <c r="A61" s="51"/>
      <c r="B61" s="52"/>
      <c r="C61" s="52"/>
      <c r="D61" s="52"/>
      <c r="E61" s="52"/>
      <c r="F61" s="53"/>
      <c r="G61" s="53"/>
      <c r="H61" s="53"/>
      <c r="I61" s="54"/>
      <c r="J61" s="13"/>
    </row>
    <row r="62" spans="1:10" ht="12.75">
      <c r="A62" s="51"/>
      <c r="B62" s="52"/>
      <c r="C62" s="52"/>
      <c r="D62" s="52"/>
      <c r="E62" s="52"/>
      <c r="F62" s="53"/>
      <c r="G62" s="53"/>
      <c r="H62" s="53"/>
      <c r="I62" s="54"/>
      <c r="J62" s="13"/>
    </row>
    <row r="63" spans="6:10" ht="12.75">
      <c r="F63" s="61" t="s">
        <v>248</v>
      </c>
      <c r="G63" s="61"/>
      <c r="H63" s="61"/>
      <c r="I63" s="61"/>
      <c r="J63" s="13"/>
    </row>
    <row r="64" spans="9:10" ht="13.5" thickBot="1">
      <c r="I64" s="7" t="s">
        <v>0</v>
      </c>
      <c r="J64" s="13"/>
    </row>
    <row r="65" spans="1:10" ht="13.5" thickTop="1">
      <c r="A65" s="57" t="s">
        <v>1</v>
      </c>
      <c r="B65" s="59" t="s">
        <v>2</v>
      </c>
      <c r="C65" s="59"/>
      <c r="D65" s="59"/>
      <c r="E65" s="59"/>
      <c r="F65" s="4" t="s">
        <v>8</v>
      </c>
      <c r="G65" s="4" t="s">
        <v>9</v>
      </c>
      <c r="H65" s="65" t="s">
        <v>11</v>
      </c>
      <c r="I65" s="66"/>
      <c r="J65" s="13"/>
    </row>
    <row r="66" spans="1:10" ht="12.75">
      <c r="A66" s="58"/>
      <c r="B66" s="60"/>
      <c r="C66" s="60"/>
      <c r="D66" s="60"/>
      <c r="E66" s="60"/>
      <c r="F66" s="67" t="s">
        <v>10</v>
      </c>
      <c r="G66" s="67"/>
      <c r="H66" s="5" t="s">
        <v>12</v>
      </c>
      <c r="I66" s="8" t="s">
        <v>198</v>
      </c>
      <c r="J66" s="13"/>
    </row>
    <row r="67" spans="1:10" ht="12.75">
      <c r="A67" s="23"/>
      <c r="B67" s="91" t="s">
        <v>186</v>
      </c>
      <c r="C67" s="91"/>
      <c r="D67" s="91"/>
      <c r="E67" s="91"/>
      <c r="F67" s="2" t="s">
        <v>199</v>
      </c>
      <c r="G67" s="2" t="s">
        <v>199</v>
      </c>
      <c r="H67" s="2" t="s">
        <v>199</v>
      </c>
      <c r="I67" s="1" t="s">
        <v>199</v>
      </c>
      <c r="J67" s="13"/>
    </row>
    <row r="68" spans="1:10" ht="12.75">
      <c r="A68" s="46" t="s">
        <v>3</v>
      </c>
      <c r="B68" s="78" t="s">
        <v>30</v>
      </c>
      <c r="C68" s="79"/>
      <c r="D68" s="79"/>
      <c r="E68" s="80"/>
      <c r="F68" s="24">
        <f>F69+F70+F71+F72+F73+F74+F75+F76+F77+F78+F79+F80+F81+F82+F83+F84+F85+F87+F88+F89+F90+F91+F92+F93</f>
        <v>200194</v>
      </c>
      <c r="G68" s="24">
        <f>G69+G70+G71+G72+G73+G74+G75+G76+G77+G78+G79+G80+G81+G82+G83+G84+G85+G87+G88+G89+G90+G91+G92+G93</f>
        <v>204708</v>
      </c>
      <c r="H68" s="24">
        <f>H69+H70+H71+H72+H73+H74+H75+H76+H77+H78+H79+H80+H81+H82+H83+H84+H85+H87+H88+H89+H90+H91+H92+H93</f>
        <v>194119</v>
      </c>
      <c r="I68" s="21">
        <f>H68/G68*100</f>
        <v>94.82726615471793</v>
      </c>
      <c r="J68" s="13"/>
    </row>
    <row r="69" spans="1:10" ht="12.75">
      <c r="A69" s="45" t="s">
        <v>72</v>
      </c>
      <c r="B69" s="87" t="s">
        <v>85</v>
      </c>
      <c r="C69" s="88"/>
      <c r="D69" s="88"/>
      <c r="E69" s="88"/>
      <c r="F69" s="25">
        <v>158368</v>
      </c>
      <c r="G69" s="25">
        <v>160312</v>
      </c>
      <c r="H69" s="25">
        <v>144711</v>
      </c>
      <c r="I69" s="40">
        <f aca="true" t="shared" si="3" ref="I69:I92">H69/G69*100</f>
        <v>90.26835171415739</v>
      </c>
      <c r="J69" s="13"/>
    </row>
    <row r="70" spans="1:10" s="19" customFormat="1" ht="12.75">
      <c r="A70" s="45" t="s">
        <v>73</v>
      </c>
      <c r="B70" s="87" t="s">
        <v>86</v>
      </c>
      <c r="C70" s="88"/>
      <c r="D70" s="88"/>
      <c r="E70" s="88"/>
      <c r="F70" s="25">
        <v>1615</v>
      </c>
      <c r="G70" s="25">
        <v>1615</v>
      </c>
      <c r="H70" s="25">
        <v>1568</v>
      </c>
      <c r="I70" s="40">
        <f t="shared" si="3"/>
        <v>97.08978328173374</v>
      </c>
      <c r="J70" s="13"/>
    </row>
    <row r="71" spans="1:9" ht="12.75">
      <c r="A71" s="45"/>
      <c r="B71" s="68" t="s">
        <v>235</v>
      </c>
      <c r="C71" s="69"/>
      <c r="D71" s="69"/>
      <c r="E71" s="70"/>
      <c r="F71" s="25">
        <v>770</v>
      </c>
      <c r="G71" s="25">
        <v>770</v>
      </c>
      <c r="H71" s="25">
        <v>1315</v>
      </c>
      <c r="I71" s="40">
        <f t="shared" si="3"/>
        <v>170.7792207792208</v>
      </c>
    </row>
    <row r="72" spans="1:10" ht="12.75">
      <c r="A72" s="45" t="s">
        <v>74</v>
      </c>
      <c r="B72" s="87" t="s">
        <v>87</v>
      </c>
      <c r="C72" s="88"/>
      <c r="D72" s="88"/>
      <c r="E72" s="88"/>
      <c r="F72" s="25">
        <v>8185</v>
      </c>
      <c r="G72" s="25">
        <v>8185</v>
      </c>
      <c r="H72" s="25">
        <v>7101</v>
      </c>
      <c r="I72" s="40">
        <f t="shared" si="3"/>
        <v>86.75626145387905</v>
      </c>
      <c r="J72" s="19"/>
    </row>
    <row r="73" spans="1:9" ht="12.75">
      <c r="A73" s="45" t="s">
        <v>75</v>
      </c>
      <c r="B73" s="87" t="s">
        <v>261</v>
      </c>
      <c r="C73" s="88"/>
      <c r="D73" s="88"/>
      <c r="E73" s="88"/>
      <c r="F73" s="25">
        <v>75</v>
      </c>
      <c r="G73" s="25">
        <v>75</v>
      </c>
      <c r="H73" s="25">
        <v>240</v>
      </c>
      <c r="I73" s="40">
        <f t="shared" si="3"/>
        <v>320</v>
      </c>
    </row>
    <row r="74" spans="1:9" ht="12.75">
      <c r="A74" s="45" t="s">
        <v>76</v>
      </c>
      <c r="B74" s="87" t="s">
        <v>262</v>
      </c>
      <c r="C74" s="88"/>
      <c r="D74" s="88"/>
      <c r="E74" s="88"/>
      <c r="F74" s="25">
        <v>2090</v>
      </c>
      <c r="G74" s="25">
        <v>2090</v>
      </c>
      <c r="H74" s="25">
        <v>4503</v>
      </c>
      <c r="I74" s="40">
        <f t="shared" si="3"/>
        <v>215.45454545454547</v>
      </c>
    </row>
    <row r="75" spans="1:9" ht="12.75">
      <c r="A75" s="45" t="s">
        <v>77</v>
      </c>
      <c r="B75" s="71" t="s">
        <v>283</v>
      </c>
      <c r="C75" s="88"/>
      <c r="D75" s="88"/>
      <c r="E75" s="88"/>
      <c r="F75" s="25">
        <v>0</v>
      </c>
      <c r="G75" s="25">
        <v>1075</v>
      </c>
      <c r="H75" s="25">
        <v>1075</v>
      </c>
      <c r="I75" s="40">
        <f t="shared" si="3"/>
        <v>100</v>
      </c>
    </row>
    <row r="76" spans="1:9" ht="12.75">
      <c r="A76" s="45" t="s">
        <v>78</v>
      </c>
      <c r="B76" s="87" t="s">
        <v>264</v>
      </c>
      <c r="C76" s="88"/>
      <c r="D76" s="88"/>
      <c r="E76" s="88"/>
      <c r="F76" s="25">
        <v>1305</v>
      </c>
      <c r="G76" s="25">
        <v>1305</v>
      </c>
      <c r="H76" s="25">
        <v>3507</v>
      </c>
      <c r="I76" s="40">
        <f t="shared" si="3"/>
        <v>268.7356321839081</v>
      </c>
    </row>
    <row r="77" spans="1:9" ht="12.75">
      <c r="A77" s="45" t="s">
        <v>79</v>
      </c>
      <c r="B77" s="87" t="s">
        <v>88</v>
      </c>
      <c r="C77" s="88"/>
      <c r="D77" s="88"/>
      <c r="E77" s="88"/>
      <c r="F77" s="25">
        <v>2142</v>
      </c>
      <c r="G77" s="25">
        <v>2276</v>
      </c>
      <c r="H77" s="25">
        <v>2173</v>
      </c>
      <c r="I77" s="40">
        <f t="shared" si="3"/>
        <v>95.47451669595782</v>
      </c>
    </row>
    <row r="78" spans="1:9" ht="12.75">
      <c r="A78" s="45" t="s">
        <v>80</v>
      </c>
      <c r="B78" s="87" t="s">
        <v>89</v>
      </c>
      <c r="C78" s="88"/>
      <c r="D78" s="88"/>
      <c r="E78" s="88"/>
      <c r="F78" s="25">
        <v>0</v>
      </c>
      <c r="G78" s="25"/>
      <c r="H78" s="25">
        <v>308</v>
      </c>
      <c r="I78" s="40"/>
    </row>
    <row r="79" spans="1:9" ht="12.75">
      <c r="A79" s="45" t="s">
        <v>45</v>
      </c>
      <c r="B79" s="68" t="s">
        <v>263</v>
      </c>
      <c r="C79" s="69"/>
      <c r="D79" s="69"/>
      <c r="E79" s="70"/>
      <c r="F79" s="25">
        <v>1457</v>
      </c>
      <c r="G79" s="25"/>
      <c r="H79" s="25"/>
      <c r="I79" s="40"/>
    </row>
    <row r="80" spans="1:9" ht="12.75">
      <c r="A80" s="45" t="s">
        <v>81</v>
      </c>
      <c r="B80" s="87" t="s">
        <v>265</v>
      </c>
      <c r="C80" s="88"/>
      <c r="D80" s="88"/>
      <c r="E80" s="88"/>
      <c r="F80" s="25">
        <v>0</v>
      </c>
      <c r="G80" s="25"/>
      <c r="H80" s="25"/>
      <c r="I80" s="40"/>
    </row>
    <row r="81" spans="1:9" ht="12.75">
      <c r="A81" s="45" t="s">
        <v>82</v>
      </c>
      <c r="B81" s="87" t="s">
        <v>90</v>
      </c>
      <c r="C81" s="88"/>
      <c r="D81" s="88"/>
      <c r="E81" s="88"/>
      <c r="F81" s="25">
        <v>1703</v>
      </c>
      <c r="G81" s="25">
        <v>1703</v>
      </c>
      <c r="H81" s="25">
        <v>1686</v>
      </c>
      <c r="I81" s="40">
        <f t="shared" si="3"/>
        <v>99.00176159718144</v>
      </c>
    </row>
    <row r="82" spans="1:9" ht="12.75">
      <c r="A82" s="45" t="s">
        <v>83</v>
      </c>
      <c r="B82" s="87" t="s">
        <v>91</v>
      </c>
      <c r="C82" s="88"/>
      <c r="D82" s="88"/>
      <c r="E82" s="88"/>
      <c r="F82" s="25">
        <v>0</v>
      </c>
      <c r="G82" s="25"/>
      <c r="H82" s="25"/>
      <c r="I82" s="40"/>
    </row>
    <row r="83" spans="1:9" ht="12.75">
      <c r="A83" s="45" t="s">
        <v>84</v>
      </c>
      <c r="B83" s="87" t="s">
        <v>92</v>
      </c>
      <c r="C83" s="88"/>
      <c r="D83" s="88"/>
      <c r="E83" s="88"/>
      <c r="F83" s="25">
        <v>2298</v>
      </c>
      <c r="G83" s="25">
        <v>2298</v>
      </c>
      <c r="H83" s="25">
        <v>2846</v>
      </c>
      <c r="I83" s="40">
        <f t="shared" si="3"/>
        <v>123.84682332463011</v>
      </c>
    </row>
    <row r="84" spans="1:9" ht="12.75">
      <c r="A84" s="45" t="s">
        <v>206</v>
      </c>
      <c r="B84" s="68" t="s">
        <v>207</v>
      </c>
      <c r="C84" s="69"/>
      <c r="D84" s="69"/>
      <c r="E84" s="70"/>
      <c r="F84" s="25">
        <v>12</v>
      </c>
      <c r="G84" s="25">
        <v>12</v>
      </c>
      <c r="H84" s="25">
        <v>40</v>
      </c>
      <c r="I84" s="40">
        <f t="shared" si="3"/>
        <v>333.33333333333337</v>
      </c>
    </row>
    <row r="85" spans="1:9" ht="12.75">
      <c r="A85" s="45" t="s">
        <v>95</v>
      </c>
      <c r="B85" s="87" t="s">
        <v>93</v>
      </c>
      <c r="C85" s="88"/>
      <c r="D85" s="88"/>
      <c r="E85" s="88"/>
      <c r="F85" s="25">
        <v>1649</v>
      </c>
      <c r="G85" s="25">
        <v>1649</v>
      </c>
      <c r="H85" s="25">
        <v>1398</v>
      </c>
      <c r="I85" s="40">
        <f t="shared" si="3"/>
        <v>84.77865372953305</v>
      </c>
    </row>
    <row r="86" spans="1:9" ht="12.75">
      <c r="A86" s="45" t="s">
        <v>96</v>
      </c>
      <c r="B86" s="87" t="s">
        <v>94</v>
      </c>
      <c r="C86" s="88"/>
      <c r="D86" s="88"/>
      <c r="E86" s="88"/>
      <c r="F86" s="25">
        <v>0</v>
      </c>
      <c r="G86" s="25"/>
      <c r="H86" s="25"/>
      <c r="I86" s="40"/>
    </row>
    <row r="87" spans="1:9" ht="12.75">
      <c r="A87" s="45" t="s">
        <v>97</v>
      </c>
      <c r="B87" s="87" t="s">
        <v>101</v>
      </c>
      <c r="C87" s="87"/>
      <c r="D87" s="87"/>
      <c r="E87" s="87"/>
      <c r="F87" s="25">
        <v>762</v>
      </c>
      <c r="G87" s="25">
        <v>762</v>
      </c>
      <c r="H87" s="25">
        <v>592</v>
      </c>
      <c r="I87" s="40">
        <f t="shared" si="3"/>
        <v>77.69028871391076</v>
      </c>
    </row>
    <row r="88" spans="1:9" ht="12.75">
      <c r="A88" s="45" t="s">
        <v>98</v>
      </c>
      <c r="B88" s="87" t="s">
        <v>102</v>
      </c>
      <c r="C88" s="87"/>
      <c r="D88" s="87"/>
      <c r="E88" s="87"/>
      <c r="F88" s="25">
        <v>4902</v>
      </c>
      <c r="G88" s="25">
        <v>4902</v>
      </c>
      <c r="H88" s="25">
        <v>4826</v>
      </c>
      <c r="I88" s="40">
        <f t="shared" si="3"/>
        <v>98.44961240310077</v>
      </c>
    </row>
    <row r="89" spans="1:9" ht="12.75">
      <c r="A89" s="45" t="s">
        <v>99</v>
      </c>
      <c r="B89" s="87" t="s">
        <v>266</v>
      </c>
      <c r="C89" s="87"/>
      <c r="D89" s="87"/>
      <c r="E89" s="87"/>
      <c r="F89" s="25">
        <v>4202</v>
      </c>
      <c r="G89" s="25">
        <v>5787</v>
      </c>
      <c r="H89" s="25">
        <v>5433</v>
      </c>
      <c r="I89" s="40">
        <f t="shared" si="3"/>
        <v>93.88284085018144</v>
      </c>
    </row>
    <row r="90" spans="1:9" ht="12.75">
      <c r="A90" s="45" t="s">
        <v>100</v>
      </c>
      <c r="B90" s="87" t="s">
        <v>103</v>
      </c>
      <c r="C90" s="87"/>
      <c r="D90" s="87"/>
      <c r="E90" s="87"/>
      <c r="F90" s="25">
        <v>74</v>
      </c>
      <c r="G90" s="25">
        <v>74</v>
      </c>
      <c r="H90" s="25">
        <v>14</v>
      </c>
      <c r="I90" s="40">
        <f t="shared" si="3"/>
        <v>18.91891891891892</v>
      </c>
    </row>
    <row r="91" spans="1:9" ht="12.75">
      <c r="A91" s="45" t="s">
        <v>209</v>
      </c>
      <c r="B91" s="68" t="s">
        <v>208</v>
      </c>
      <c r="C91" s="69"/>
      <c r="D91" s="69"/>
      <c r="E91" s="70"/>
      <c r="F91" s="25">
        <v>0</v>
      </c>
      <c r="G91" s="25"/>
      <c r="H91" s="25"/>
      <c r="I91" s="40"/>
    </row>
    <row r="92" spans="1:9" ht="12.75">
      <c r="A92" s="45" t="s">
        <v>210</v>
      </c>
      <c r="B92" s="87" t="s">
        <v>190</v>
      </c>
      <c r="C92" s="87"/>
      <c r="D92" s="87"/>
      <c r="E92" s="87"/>
      <c r="F92" s="25">
        <v>8585</v>
      </c>
      <c r="G92" s="25">
        <v>9818</v>
      </c>
      <c r="H92" s="25">
        <v>10783</v>
      </c>
      <c r="I92" s="40">
        <f t="shared" si="3"/>
        <v>109.82888572010592</v>
      </c>
    </row>
    <row r="93" spans="1:9" ht="12.75">
      <c r="A93" s="45" t="s">
        <v>211</v>
      </c>
      <c r="B93" s="87" t="s">
        <v>104</v>
      </c>
      <c r="C93" s="87"/>
      <c r="D93" s="87"/>
      <c r="E93" s="87"/>
      <c r="F93" s="25">
        <v>0</v>
      </c>
      <c r="G93" s="25"/>
      <c r="H93" s="25"/>
      <c r="I93" s="21"/>
    </row>
    <row r="94" spans="1:9" ht="12.75">
      <c r="A94" s="46" t="s">
        <v>4</v>
      </c>
      <c r="B94" s="10" t="s">
        <v>31</v>
      </c>
      <c r="C94" s="10"/>
      <c r="D94" s="10"/>
      <c r="E94" s="10"/>
      <c r="F94" s="24">
        <f>F95++F96+F97+F98+F99</f>
        <v>63522</v>
      </c>
      <c r="G94" s="24">
        <f>G95+G96+G97+G98+G99</f>
        <v>66128</v>
      </c>
      <c r="H94" s="24">
        <f>H95++H96+H97+H98+H99</f>
        <v>61537</v>
      </c>
      <c r="I94" s="21">
        <f>H94/G94*100</f>
        <v>93.05740382288894</v>
      </c>
    </row>
    <row r="95" spans="1:9" ht="12.75">
      <c r="A95" s="47" t="s">
        <v>15</v>
      </c>
      <c r="B95" s="87" t="s">
        <v>105</v>
      </c>
      <c r="C95" s="87"/>
      <c r="D95" s="87"/>
      <c r="E95" s="87"/>
      <c r="F95" s="27">
        <v>53912</v>
      </c>
      <c r="G95" s="27">
        <v>56295</v>
      </c>
      <c r="H95" s="27">
        <v>51568</v>
      </c>
      <c r="I95" s="26">
        <f aca="true" t="shared" si="4" ref="I95:I121">H95/G95*100</f>
        <v>91.6031619149125</v>
      </c>
    </row>
    <row r="96" spans="1:9" ht="12.75">
      <c r="A96" s="47" t="s">
        <v>16</v>
      </c>
      <c r="B96" s="87" t="s">
        <v>106</v>
      </c>
      <c r="C96" s="87"/>
      <c r="D96" s="87"/>
      <c r="E96" s="87"/>
      <c r="F96" s="27">
        <v>5579</v>
      </c>
      <c r="G96" s="27">
        <v>5779</v>
      </c>
      <c r="H96" s="27">
        <v>5160</v>
      </c>
      <c r="I96" s="26">
        <f t="shared" si="4"/>
        <v>89.2888042913999</v>
      </c>
    </row>
    <row r="97" spans="1:9" ht="12.75">
      <c r="A97" s="47" t="s">
        <v>17</v>
      </c>
      <c r="B97" s="87" t="s">
        <v>107</v>
      </c>
      <c r="C97" s="87"/>
      <c r="D97" s="87"/>
      <c r="E97" s="87"/>
      <c r="F97" s="27">
        <v>1958</v>
      </c>
      <c r="G97" s="27">
        <v>1981</v>
      </c>
      <c r="H97" s="27">
        <v>1940</v>
      </c>
      <c r="I97" s="26">
        <f t="shared" si="4"/>
        <v>97.93033821302373</v>
      </c>
    </row>
    <row r="98" spans="1:9" ht="12.75">
      <c r="A98" s="47" t="s">
        <v>18</v>
      </c>
      <c r="B98" s="71" t="s">
        <v>284</v>
      </c>
      <c r="C98" s="87"/>
      <c r="D98" s="87"/>
      <c r="E98" s="87"/>
      <c r="F98" s="27">
        <v>130</v>
      </c>
      <c r="G98" s="27">
        <v>130</v>
      </c>
      <c r="H98" s="27">
        <v>692</v>
      </c>
      <c r="I98" s="26">
        <f t="shared" si="4"/>
        <v>532.3076923076923</v>
      </c>
    </row>
    <row r="99" spans="1:9" ht="12.75">
      <c r="A99" s="47" t="s">
        <v>51</v>
      </c>
      <c r="B99" s="87" t="s">
        <v>108</v>
      </c>
      <c r="C99" s="87"/>
      <c r="D99" s="87"/>
      <c r="E99" s="87"/>
      <c r="F99" s="27">
        <v>1943</v>
      </c>
      <c r="G99" s="27">
        <v>1943</v>
      </c>
      <c r="H99" s="27">
        <v>2177</v>
      </c>
      <c r="I99" s="40">
        <f t="shared" si="4"/>
        <v>112.04323211528563</v>
      </c>
    </row>
    <row r="100" spans="1:9" ht="12.75">
      <c r="A100" s="48" t="s">
        <v>5</v>
      </c>
      <c r="B100" s="28" t="s">
        <v>32</v>
      </c>
      <c r="C100" s="28"/>
      <c r="D100" s="28"/>
      <c r="E100" s="28"/>
      <c r="F100" s="28">
        <f>F101+F102+F103+F104+F105+F106+F107+F108+F109+F110+F111+F112+F113+F114+F115+F116+F117+F118+F119+F120+F121+F128+F129+F130+F131+F132+F133+F134+F135+F136+F137+F138+F139</f>
        <v>125975</v>
      </c>
      <c r="G100" s="28">
        <f>G101+G102+G103+G104+G105+G106+G107+G108+G109+G110+G111+G112+G113+G114+G115+G116+G117+G118+G119+G120+G121+G128+G129+G130+G131+G132+G133+G134+G135+G136+G137+G138+G139</f>
        <v>145580</v>
      </c>
      <c r="H100" s="28">
        <f>H101+H102+H103+H104+H105+H106+H107+H108+H109+H110+H111+H112+H113+H114+H115+H116+H117+H118+H119+H120+H121+H128+H129+H130+H131+H132+H133+H134+H135+H136+H137+H138+H139</f>
        <v>138039</v>
      </c>
      <c r="I100" s="21">
        <f t="shared" si="4"/>
        <v>94.82003022393187</v>
      </c>
    </row>
    <row r="101" spans="1:9" ht="12.75">
      <c r="A101" s="49" t="s">
        <v>21</v>
      </c>
      <c r="B101" s="55" t="s">
        <v>236</v>
      </c>
      <c r="C101" s="55"/>
      <c r="D101" s="55"/>
      <c r="E101" s="55"/>
      <c r="F101" s="22">
        <v>1340</v>
      </c>
      <c r="G101" s="22">
        <v>1340</v>
      </c>
      <c r="H101" s="22">
        <v>1104</v>
      </c>
      <c r="I101" s="26">
        <f t="shared" si="4"/>
        <v>82.38805970149254</v>
      </c>
    </row>
    <row r="102" spans="1:9" ht="12.75">
      <c r="A102" s="49" t="s">
        <v>22</v>
      </c>
      <c r="B102" s="55" t="s">
        <v>135</v>
      </c>
      <c r="C102" s="55"/>
      <c r="D102" s="55"/>
      <c r="E102" s="55"/>
      <c r="F102" s="22">
        <v>3095</v>
      </c>
      <c r="G102" s="22">
        <v>3095</v>
      </c>
      <c r="H102" s="22">
        <v>3357</v>
      </c>
      <c r="I102" s="26">
        <f t="shared" si="4"/>
        <v>108.46526655896606</v>
      </c>
    </row>
    <row r="103" spans="1:9" ht="12.75">
      <c r="A103" s="49" t="s">
        <v>23</v>
      </c>
      <c r="B103" s="55" t="s">
        <v>136</v>
      </c>
      <c r="C103" s="55"/>
      <c r="D103" s="55"/>
      <c r="E103" s="55"/>
      <c r="F103" s="22">
        <v>1910</v>
      </c>
      <c r="G103" s="22">
        <v>2858</v>
      </c>
      <c r="H103" s="22">
        <v>2547</v>
      </c>
      <c r="I103" s="26">
        <f t="shared" si="4"/>
        <v>89.1182645206438</v>
      </c>
    </row>
    <row r="104" spans="1:9" ht="12.75">
      <c r="A104" s="49" t="s">
        <v>24</v>
      </c>
      <c r="B104" s="55" t="s">
        <v>137</v>
      </c>
      <c r="C104" s="55"/>
      <c r="D104" s="55"/>
      <c r="E104" s="55"/>
      <c r="F104" s="22">
        <v>510</v>
      </c>
      <c r="G104" s="22">
        <v>510</v>
      </c>
      <c r="H104" s="22">
        <v>728</v>
      </c>
      <c r="I104" s="26">
        <f t="shared" si="4"/>
        <v>142.7450980392157</v>
      </c>
    </row>
    <row r="105" spans="1:9" ht="12.75">
      <c r="A105" s="49" t="s">
        <v>25</v>
      </c>
      <c r="B105" s="55" t="s">
        <v>191</v>
      </c>
      <c r="C105" s="55"/>
      <c r="D105" s="55"/>
      <c r="E105" s="55"/>
      <c r="F105" s="22">
        <v>444</v>
      </c>
      <c r="G105" s="22">
        <v>538</v>
      </c>
      <c r="H105" s="22">
        <v>331</v>
      </c>
      <c r="I105" s="26">
        <f t="shared" si="4"/>
        <v>61.52416356877324</v>
      </c>
    </row>
    <row r="106" spans="1:9" ht="12.75">
      <c r="A106" s="49" t="s">
        <v>109</v>
      </c>
      <c r="B106" s="55" t="s">
        <v>138</v>
      </c>
      <c r="C106" s="55"/>
      <c r="D106" s="55"/>
      <c r="E106" s="55"/>
      <c r="F106" s="22">
        <v>5</v>
      </c>
      <c r="G106" s="22">
        <v>5</v>
      </c>
      <c r="H106" s="22">
        <v>3</v>
      </c>
      <c r="I106" s="26">
        <f t="shared" si="4"/>
        <v>60</v>
      </c>
    </row>
    <row r="107" spans="1:9" ht="12.75">
      <c r="A107" s="49" t="s">
        <v>110</v>
      </c>
      <c r="B107" s="55" t="s">
        <v>267</v>
      </c>
      <c r="C107" s="55"/>
      <c r="D107" s="55"/>
      <c r="E107" s="55"/>
      <c r="F107" s="22">
        <v>320</v>
      </c>
      <c r="G107" s="22">
        <v>320</v>
      </c>
      <c r="H107" s="22">
        <v>235</v>
      </c>
      <c r="I107" s="26">
        <f t="shared" si="4"/>
        <v>73.4375</v>
      </c>
    </row>
    <row r="108" spans="1:9" ht="12.75">
      <c r="A108" s="49" t="s">
        <v>111</v>
      </c>
      <c r="B108" s="55" t="s">
        <v>139</v>
      </c>
      <c r="C108" s="55"/>
      <c r="D108" s="55"/>
      <c r="E108" s="55"/>
      <c r="F108" s="22">
        <v>525</v>
      </c>
      <c r="G108" s="22">
        <v>385</v>
      </c>
      <c r="H108" s="22">
        <v>136</v>
      </c>
      <c r="I108" s="26">
        <f t="shared" si="4"/>
        <v>35.324675324675326</v>
      </c>
    </row>
    <row r="109" spans="1:9" ht="12.75">
      <c r="A109" s="49" t="s">
        <v>112</v>
      </c>
      <c r="B109" s="55" t="s">
        <v>140</v>
      </c>
      <c r="C109" s="55"/>
      <c r="D109" s="55"/>
      <c r="E109" s="55"/>
      <c r="F109" s="22">
        <v>2678</v>
      </c>
      <c r="G109" s="22">
        <v>3772</v>
      </c>
      <c r="H109" s="22">
        <v>3972</v>
      </c>
      <c r="I109" s="26">
        <f t="shared" si="4"/>
        <v>105.30222693531283</v>
      </c>
    </row>
    <row r="110" spans="1:9" ht="12.75">
      <c r="A110" s="49" t="s">
        <v>113</v>
      </c>
      <c r="B110" s="55" t="s">
        <v>141</v>
      </c>
      <c r="C110" s="55"/>
      <c r="D110" s="55"/>
      <c r="E110" s="55"/>
      <c r="F110" s="22">
        <v>797</v>
      </c>
      <c r="G110" s="22">
        <v>797</v>
      </c>
      <c r="H110" s="22">
        <v>533</v>
      </c>
      <c r="I110" s="26">
        <f t="shared" si="4"/>
        <v>66.87578419071518</v>
      </c>
    </row>
    <row r="111" spans="1:9" ht="12.75">
      <c r="A111" s="49" t="s">
        <v>114</v>
      </c>
      <c r="B111" s="55" t="s">
        <v>196</v>
      </c>
      <c r="C111" s="55"/>
      <c r="D111" s="55"/>
      <c r="E111" s="55"/>
      <c r="F111" s="22">
        <v>2530</v>
      </c>
      <c r="G111" s="22">
        <v>2608</v>
      </c>
      <c r="H111" s="22">
        <v>2551</v>
      </c>
      <c r="I111" s="26">
        <f t="shared" si="4"/>
        <v>97.81441717791411</v>
      </c>
    </row>
    <row r="112" spans="1:9" ht="12.75">
      <c r="A112" s="49" t="s">
        <v>115</v>
      </c>
      <c r="B112" s="55" t="s">
        <v>142</v>
      </c>
      <c r="C112" s="55"/>
      <c r="D112" s="55"/>
      <c r="E112" s="55"/>
      <c r="F112" s="22">
        <v>2787</v>
      </c>
      <c r="G112" s="22">
        <v>2957</v>
      </c>
      <c r="H112" s="22">
        <v>2609</v>
      </c>
      <c r="I112" s="26">
        <f t="shared" si="4"/>
        <v>88.23131552248901</v>
      </c>
    </row>
    <row r="113" spans="1:9" ht="12.75">
      <c r="A113" s="49" t="s">
        <v>116</v>
      </c>
      <c r="B113" s="55" t="s">
        <v>143</v>
      </c>
      <c r="C113" s="55"/>
      <c r="D113" s="55"/>
      <c r="E113" s="55"/>
      <c r="F113" s="22">
        <v>824</v>
      </c>
      <c r="G113" s="22">
        <v>824</v>
      </c>
      <c r="H113" s="22">
        <v>678</v>
      </c>
      <c r="I113" s="26">
        <f t="shared" si="4"/>
        <v>82.28155339805825</v>
      </c>
    </row>
    <row r="114" spans="1:9" ht="12.75">
      <c r="A114" s="49" t="s">
        <v>117</v>
      </c>
      <c r="B114" s="55" t="s">
        <v>192</v>
      </c>
      <c r="C114" s="55"/>
      <c r="D114" s="55"/>
      <c r="E114" s="55"/>
      <c r="F114" s="22">
        <v>360</v>
      </c>
      <c r="G114" s="22">
        <v>360</v>
      </c>
      <c r="H114" s="22">
        <v>305</v>
      </c>
      <c r="I114" s="26">
        <f t="shared" si="4"/>
        <v>84.72222222222221</v>
      </c>
    </row>
    <row r="115" spans="1:9" ht="12.75">
      <c r="A115" s="49" t="s">
        <v>118</v>
      </c>
      <c r="B115" s="55" t="s">
        <v>144</v>
      </c>
      <c r="C115" s="55"/>
      <c r="D115" s="55"/>
      <c r="E115" s="55"/>
      <c r="F115" s="22">
        <v>12439</v>
      </c>
      <c r="G115" s="22">
        <v>13197</v>
      </c>
      <c r="H115" s="22">
        <v>11717</v>
      </c>
      <c r="I115" s="26">
        <f t="shared" si="4"/>
        <v>88.78532999924225</v>
      </c>
    </row>
    <row r="116" spans="1:9" ht="12.75">
      <c r="A116" s="49" t="s">
        <v>119</v>
      </c>
      <c r="B116" s="55" t="s">
        <v>145</v>
      </c>
      <c r="C116" s="55"/>
      <c r="D116" s="55"/>
      <c r="E116" s="55"/>
      <c r="F116" s="22">
        <v>0</v>
      </c>
      <c r="G116" s="22">
        <v>0</v>
      </c>
      <c r="H116" s="22"/>
      <c r="I116" s="26"/>
    </row>
    <row r="117" spans="1:9" ht="24" customHeight="1">
      <c r="A117" s="49" t="s">
        <v>120</v>
      </c>
      <c r="B117" s="84" t="s">
        <v>285</v>
      </c>
      <c r="C117" s="85"/>
      <c r="D117" s="85"/>
      <c r="E117" s="86"/>
      <c r="F117" s="22">
        <v>640</v>
      </c>
      <c r="G117" s="22">
        <v>1440</v>
      </c>
      <c r="H117" s="22">
        <v>1540</v>
      </c>
      <c r="I117" s="26">
        <f t="shared" si="4"/>
        <v>106.94444444444444</v>
      </c>
    </row>
    <row r="118" spans="1:9" ht="14.25" customHeight="1">
      <c r="A118" s="49" t="s">
        <v>121</v>
      </c>
      <c r="B118" s="55" t="s">
        <v>146</v>
      </c>
      <c r="C118" s="55"/>
      <c r="D118" s="55"/>
      <c r="E118" s="55"/>
      <c r="F118" s="22">
        <v>8455</v>
      </c>
      <c r="G118" s="22">
        <v>8515</v>
      </c>
      <c r="H118" s="22">
        <v>6408</v>
      </c>
      <c r="I118" s="26">
        <f t="shared" si="4"/>
        <v>75.25543159130945</v>
      </c>
    </row>
    <row r="119" spans="1:9" ht="12.75">
      <c r="A119" s="49" t="s">
        <v>122</v>
      </c>
      <c r="B119" s="55" t="s">
        <v>147</v>
      </c>
      <c r="C119" s="55"/>
      <c r="D119" s="55"/>
      <c r="E119" s="55"/>
      <c r="F119" s="22">
        <v>5125</v>
      </c>
      <c r="G119" s="22">
        <v>5225</v>
      </c>
      <c r="H119" s="22">
        <v>5081</v>
      </c>
      <c r="I119" s="26">
        <f t="shared" si="4"/>
        <v>97.24401913875597</v>
      </c>
    </row>
    <row r="120" spans="1:9" ht="12.75">
      <c r="A120" s="49" t="s">
        <v>123</v>
      </c>
      <c r="B120" s="56" t="s">
        <v>288</v>
      </c>
      <c r="C120" s="55"/>
      <c r="D120" s="55"/>
      <c r="E120" s="55"/>
      <c r="F120" s="22">
        <v>715</v>
      </c>
      <c r="G120" s="22">
        <v>715</v>
      </c>
      <c r="H120" s="22">
        <v>1160</v>
      </c>
      <c r="I120" s="26">
        <f t="shared" si="4"/>
        <v>162.23776223776224</v>
      </c>
    </row>
    <row r="121" spans="1:9" ht="25.5" customHeight="1">
      <c r="A121" s="49" t="s">
        <v>124</v>
      </c>
      <c r="B121" s="62" t="s">
        <v>286</v>
      </c>
      <c r="C121" s="63"/>
      <c r="D121" s="63"/>
      <c r="E121" s="64"/>
      <c r="F121" s="22">
        <v>3266</v>
      </c>
      <c r="G121" s="22">
        <v>3474</v>
      </c>
      <c r="H121" s="22">
        <v>4418</v>
      </c>
      <c r="I121" s="26">
        <f t="shared" si="4"/>
        <v>127.17328727691421</v>
      </c>
    </row>
    <row r="122" spans="1:9" ht="15" customHeight="1">
      <c r="A122" s="33"/>
      <c r="B122" s="34"/>
      <c r="C122" s="34"/>
      <c r="D122" s="34"/>
      <c r="E122" s="34"/>
      <c r="F122" s="34"/>
      <c r="G122" s="34"/>
      <c r="H122" s="34"/>
      <c r="I122" s="35"/>
    </row>
    <row r="123" spans="1:9" ht="15" customHeight="1">
      <c r="A123" s="33"/>
      <c r="B123" s="34"/>
      <c r="C123" s="34"/>
      <c r="D123" s="34"/>
      <c r="E123" s="34"/>
      <c r="F123" s="34"/>
      <c r="G123" s="34"/>
      <c r="H123" s="34"/>
      <c r="I123" s="35"/>
    </row>
    <row r="124" spans="6:9" ht="15" customHeight="1">
      <c r="F124" s="61" t="s">
        <v>249</v>
      </c>
      <c r="G124" s="61"/>
      <c r="H124" s="61"/>
      <c r="I124" s="61"/>
    </row>
    <row r="125" ht="15" customHeight="1" thickBot="1">
      <c r="I125" s="7" t="s">
        <v>0</v>
      </c>
    </row>
    <row r="126" spans="1:9" ht="15" customHeight="1" thickTop="1">
      <c r="A126" s="57" t="s">
        <v>1</v>
      </c>
      <c r="B126" s="59" t="s">
        <v>2</v>
      </c>
      <c r="C126" s="59"/>
      <c r="D126" s="59"/>
      <c r="E126" s="59"/>
      <c r="F126" s="4" t="s">
        <v>8</v>
      </c>
      <c r="G126" s="4" t="s">
        <v>9</v>
      </c>
      <c r="H126" s="65" t="s">
        <v>11</v>
      </c>
      <c r="I126" s="66"/>
    </row>
    <row r="127" spans="1:9" ht="15" customHeight="1">
      <c r="A127" s="58"/>
      <c r="B127" s="60"/>
      <c r="C127" s="60"/>
      <c r="D127" s="60"/>
      <c r="E127" s="60"/>
      <c r="F127" s="67" t="s">
        <v>10</v>
      </c>
      <c r="G127" s="67"/>
      <c r="H127" s="5" t="s">
        <v>12</v>
      </c>
      <c r="I127" s="8" t="s">
        <v>198</v>
      </c>
    </row>
    <row r="128" spans="1:9" ht="15" customHeight="1">
      <c r="A128" s="49" t="s">
        <v>125</v>
      </c>
      <c r="B128" s="56" t="s">
        <v>273</v>
      </c>
      <c r="C128" s="55"/>
      <c r="D128" s="55"/>
      <c r="E128" s="55"/>
      <c r="F128" s="22">
        <v>45031</v>
      </c>
      <c r="G128" s="22">
        <v>54263</v>
      </c>
      <c r="H128" s="22">
        <v>55435</v>
      </c>
      <c r="I128" s="26">
        <f>H128/G128*100</f>
        <v>102.15985109559</v>
      </c>
    </row>
    <row r="129" spans="1:9" ht="15" customHeight="1">
      <c r="A129" s="49" t="s">
        <v>126</v>
      </c>
      <c r="B129" s="55" t="s">
        <v>193</v>
      </c>
      <c r="C129" s="55"/>
      <c r="D129" s="55"/>
      <c r="E129" s="55"/>
      <c r="F129" s="22">
        <v>560</v>
      </c>
      <c r="G129" s="3">
        <v>1165</v>
      </c>
      <c r="H129" s="22">
        <v>840</v>
      </c>
      <c r="I129" s="26">
        <f aca="true" t="shared" si="5" ref="I129:I175">H129/G129*100</f>
        <v>72.1030042918455</v>
      </c>
    </row>
    <row r="130" spans="1:9" ht="15" customHeight="1">
      <c r="A130" s="49" t="s">
        <v>127</v>
      </c>
      <c r="B130" s="55" t="s">
        <v>237</v>
      </c>
      <c r="C130" s="55"/>
      <c r="D130" s="55"/>
      <c r="E130" s="55"/>
      <c r="F130" s="22">
        <v>16580</v>
      </c>
      <c r="G130" s="22">
        <v>18446</v>
      </c>
      <c r="H130" s="22">
        <v>17643</v>
      </c>
      <c r="I130" s="26">
        <f t="shared" si="5"/>
        <v>95.64675268350862</v>
      </c>
    </row>
    <row r="131" spans="1:9" ht="15" customHeight="1">
      <c r="A131" s="49" t="s">
        <v>128</v>
      </c>
      <c r="B131" s="55" t="s">
        <v>252</v>
      </c>
      <c r="C131" s="55"/>
      <c r="D131" s="55"/>
      <c r="E131" s="55"/>
      <c r="F131" s="22">
        <v>4012</v>
      </c>
      <c r="G131" s="22">
        <v>5788</v>
      </c>
      <c r="H131" s="22">
        <v>1464</v>
      </c>
      <c r="I131" s="26">
        <f t="shared" si="5"/>
        <v>25.293711126468555</v>
      </c>
    </row>
    <row r="132" spans="1:9" ht="15" customHeight="1">
      <c r="A132" s="49" t="s">
        <v>129</v>
      </c>
      <c r="B132" s="55" t="s">
        <v>194</v>
      </c>
      <c r="C132" s="55"/>
      <c r="D132" s="55"/>
      <c r="E132" s="55"/>
      <c r="F132" s="22">
        <v>768</v>
      </c>
      <c r="G132" s="22">
        <v>793</v>
      </c>
      <c r="H132" s="22">
        <v>756</v>
      </c>
      <c r="I132" s="26">
        <f t="shared" si="5"/>
        <v>95.33417402269862</v>
      </c>
    </row>
    <row r="133" spans="1:9" ht="15" customHeight="1">
      <c r="A133" s="49" t="s">
        <v>130</v>
      </c>
      <c r="B133" s="55" t="s">
        <v>148</v>
      </c>
      <c r="C133" s="55"/>
      <c r="D133" s="55"/>
      <c r="E133" s="55"/>
      <c r="F133" s="22">
        <v>780</v>
      </c>
      <c r="G133" s="22">
        <v>780</v>
      </c>
      <c r="H133" s="22">
        <v>344</v>
      </c>
      <c r="I133" s="26">
        <f t="shared" si="5"/>
        <v>44.1025641025641</v>
      </c>
    </row>
    <row r="134" spans="1:9" ht="15" customHeight="1">
      <c r="A134" s="49" t="s">
        <v>131</v>
      </c>
      <c r="B134" s="55" t="s">
        <v>149</v>
      </c>
      <c r="C134" s="55"/>
      <c r="D134" s="55"/>
      <c r="E134" s="55"/>
      <c r="F134" s="22">
        <v>250</v>
      </c>
      <c r="G134" s="22">
        <v>250</v>
      </c>
      <c r="H134" s="22">
        <v>171</v>
      </c>
      <c r="I134" s="26">
        <f t="shared" si="5"/>
        <v>68.4</v>
      </c>
    </row>
    <row r="135" spans="1:9" ht="27" customHeight="1">
      <c r="A135" s="49" t="s">
        <v>132</v>
      </c>
      <c r="B135" s="62" t="s">
        <v>287</v>
      </c>
      <c r="C135" s="63"/>
      <c r="D135" s="63"/>
      <c r="E135" s="64"/>
      <c r="F135" s="22">
        <v>0</v>
      </c>
      <c r="G135" s="22">
        <v>1974</v>
      </c>
      <c r="H135" s="22">
        <v>1974</v>
      </c>
      <c r="I135" s="26">
        <f t="shared" si="5"/>
        <v>100</v>
      </c>
    </row>
    <row r="136" spans="1:9" ht="15" customHeight="1">
      <c r="A136" s="49" t="s">
        <v>133</v>
      </c>
      <c r="B136" s="55" t="s">
        <v>195</v>
      </c>
      <c r="C136" s="55"/>
      <c r="D136" s="55"/>
      <c r="E136" s="55"/>
      <c r="F136" s="22">
        <v>2659</v>
      </c>
      <c r="G136" s="22">
        <v>2659</v>
      </c>
      <c r="H136" s="22">
        <v>2767</v>
      </c>
      <c r="I136" s="26">
        <f t="shared" si="5"/>
        <v>104.06167732230162</v>
      </c>
    </row>
    <row r="137" spans="1:9" ht="15" customHeight="1">
      <c r="A137" s="49" t="s">
        <v>134</v>
      </c>
      <c r="B137" s="72" t="s">
        <v>253</v>
      </c>
      <c r="C137" s="73"/>
      <c r="D137" s="73"/>
      <c r="E137" s="74"/>
      <c r="F137" s="22">
        <v>0</v>
      </c>
      <c r="G137" s="22"/>
      <c r="H137" s="22"/>
      <c r="I137" s="26"/>
    </row>
    <row r="138" spans="1:9" ht="15" customHeight="1">
      <c r="A138" s="49" t="s">
        <v>212</v>
      </c>
      <c r="B138" s="55" t="s">
        <v>150</v>
      </c>
      <c r="C138" s="55"/>
      <c r="D138" s="55"/>
      <c r="E138" s="55"/>
      <c r="F138" s="22">
        <v>6570</v>
      </c>
      <c r="G138" s="22">
        <v>6527</v>
      </c>
      <c r="H138" s="22">
        <v>7232</v>
      </c>
      <c r="I138" s="26">
        <f t="shared" si="5"/>
        <v>110.80128696185076</v>
      </c>
    </row>
    <row r="139" spans="1:9" ht="15" customHeight="1">
      <c r="A139" s="49" t="s">
        <v>225</v>
      </c>
      <c r="B139" s="72" t="s">
        <v>226</v>
      </c>
      <c r="C139" s="73"/>
      <c r="D139" s="73"/>
      <c r="E139" s="74"/>
      <c r="F139" s="22">
        <v>0</v>
      </c>
      <c r="G139" s="22"/>
      <c r="H139" s="22"/>
      <c r="I139" s="26"/>
    </row>
    <row r="140" spans="1:9" ht="15" customHeight="1">
      <c r="A140" s="46" t="s">
        <v>6</v>
      </c>
      <c r="B140" s="78" t="s">
        <v>213</v>
      </c>
      <c r="C140" s="79"/>
      <c r="D140" s="79"/>
      <c r="E140" s="80"/>
      <c r="F140" s="28">
        <f>F141+F142+F143+F144+F145+F146+F147+F148+F149+F150+F151+F152+F153</f>
        <v>20394</v>
      </c>
      <c r="G140" s="28">
        <f>G141+G142+G143+G144+G145+G146+G147+G148+G149+G150+G151+G152+G153</f>
        <v>25654</v>
      </c>
      <c r="H140" s="28">
        <v>26644</v>
      </c>
      <c r="I140" s="21">
        <f t="shared" si="5"/>
        <v>103.85904732205505</v>
      </c>
    </row>
    <row r="141" spans="1:9" ht="15" customHeight="1">
      <c r="A141" s="47" t="s">
        <v>159</v>
      </c>
      <c r="B141" s="78" t="s">
        <v>214</v>
      </c>
      <c r="C141" s="79"/>
      <c r="D141" s="79"/>
      <c r="E141" s="80"/>
      <c r="F141" s="22">
        <v>800</v>
      </c>
      <c r="G141" s="22">
        <v>800</v>
      </c>
      <c r="H141" s="22">
        <v>1608</v>
      </c>
      <c r="I141" s="26">
        <f t="shared" si="5"/>
        <v>200.99999999999997</v>
      </c>
    </row>
    <row r="142" spans="1:9" ht="15" customHeight="1">
      <c r="A142" s="47" t="s">
        <v>160</v>
      </c>
      <c r="B142" s="68" t="s">
        <v>215</v>
      </c>
      <c r="C142" s="69"/>
      <c r="D142" s="69"/>
      <c r="E142" s="70"/>
      <c r="F142" s="22">
        <v>500</v>
      </c>
      <c r="G142" s="22">
        <v>500</v>
      </c>
      <c r="H142" s="22">
        <v>244</v>
      </c>
      <c r="I142" s="26">
        <f t="shared" si="5"/>
        <v>48.8</v>
      </c>
    </row>
    <row r="143" spans="1:9" ht="15" customHeight="1">
      <c r="A143" s="47" t="s">
        <v>161</v>
      </c>
      <c r="B143" s="68" t="s">
        <v>216</v>
      </c>
      <c r="C143" s="69"/>
      <c r="D143" s="69"/>
      <c r="E143" s="70"/>
      <c r="F143" s="22">
        <v>200</v>
      </c>
      <c r="G143" s="22">
        <v>200</v>
      </c>
      <c r="H143" s="22">
        <v>78</v>
      </c>
      <c r="I143" s="26">
        <f t="shared" si="5"/>
        <v>39</v>
      </c>
    </row>
    <row r="144" spans="1:9" ht="15" customHeight="1">
      <c r="A144" s="47" t="s">
        <v>162</v>
      </c>
      <c r="B144" s="68" t="s">
        <v>243</v>
      </c>
      <c r="C144" s="69"/>
      <c r="D144" s="69"/>
      <c r="E144" s="70"/>
      <c r="F144" s="22">
        <v>0</v>
      </c>
      <c r="G144" s="22"/>
      <c r="H144" s="22"/>
      <c r="I144" s="26"/>
    </row>
    <row r="145" spans="1:9" ht="15" customHeight="1">
      <c r="A145" s="47" t="s">
        <v>163</v>
      </c>
      <c r="B145" s="68" t="s">
        <v>200</v>
      </c>
      <c r="C145" s="69"/>
      <c r="D145" s="69"/>
      <c r="E145" s="70"/>
      <c r="F145" s="22">
        <v>500</v>
      </c>
      <c r="G145" s="22">
        <v>1330</v>
      </c>
      <c r="H145" s="22">
        <v>1310</v>
      </c>
      <c r="I145" s="26">
        <f t="shared" si="5"/>
        <v>98.49624060150376</v>
      </c>
    </row>
    <row r="146" spans="1:9" ht="15" customHeight="1">
      <c r="A146" s="47" t="s">
        <v>217</v>
      </c>
      <c r="B146" s="68" t="s">
        <v>240</v>
      </c>
      <c r="C146" s="69"/>
      <c r="D146" s="69"/>
      <c r="E146" s="70"/>
      <c r="F146" s="22">
        <v>7673</v>
      </c>
      <c r="G146" s="22">
        <v>7673</v>
      </c>
      <c r="H146" s="22">
        <v>9002</v>
      </c>
      <c r="I146" s="26">
        <f t="shared" si="5"/>
        <v>117.3204743907207</v>
      </c>
    </row>
    <row r="147" spans="1:9" ht="15" customHeight="1">
      <c r="A147" s="47" t="s">
        <v>217</v>
      </c>
      <c r="B147" s="68" t="s">
        <v>241</v>
      </c>
      <c r="C147" s="69"/>
      <c r="D147" s="69"/>
      <c r="E147" s="70"/>
      <c r="F147" s="22">
        <v>3121</v>
      </c>
      <c r="G147" s="22">
        <v>3121</v>
      </c>
      <c r="H147" s="22">
        <v>2615</v>
      </c>
      <c r="I147" s="26">
        <f t="shared" si="5"/>
        <v>83.7872476770266</v>
      </c>
    </row>
    <row r="148" spans="1:9" ht="15" customHeight="1">
      <c r="A148" s="47" t="s">
        <v>218</v>
      </c>
      <c r="B148" s="68" t="s">
        <v>238</v>
      </c>
      <c r="C148" s="69"/>
      <c r="D148" s="69"/>
      <c r="E148" s="70"/>
      <c r="F148" s="22">
        <v>200</v>
      </c>
      <c r="G148" s="22">
        <v>200</v>
      </c>
      <c r="H148" s="22">
        <v>184</v>
      </c>
      <c r="I148" s="26">
        <f t="shared" si="5"/>
        <v>92</v>
      </c>
    </row>
    <row r="149" spans="1:9" ht="15" customHeight="1">
      <c r="A149" s="47" t="s">
        <v>219</v>
      </c>
      <c r="B149" s="68" t="s">
        <v>239</v>
      </c>
      <c r="C149" s="69"/>
      <c r="D149" s="69"/>
      <c r="E149" s="70"/>
      <c r="F149" s="22">
        <v>400</v>
      </c>
      <c r="G149" s="22">
        <v>400</v>
      </c>
      <c r="H149" s="22">
        <v>443</v>
      </c>
      <c r="I149" s="26">
        <f t="shared" si="5"/>
        <v>110.75</v>
      </c>
    </row>
    <row r="150" spans="1:9" ht="15" customHeight="1">
      <c r="A150" s="47" t="s">
        <v>220</v>
      </c>
      <c r="B150" s="68" t="s">
        <v>201</v>
      </c>
      <c r="C150" s="69"/>
      <c r="D150" s="69"/>
      <c r="E150" s="70"/>
      <c r="F150" s="22">
        <v>400</v>
      </c>
      <c r="G150" s="22">
        <v>400</v>
      </c>
      <c r="H150" s="22">
        <v>400</v>
      </c>
      <c r="I150" s="26">
        <f t="shared" si="5"/>
        <v>100</v>
      </c>
    </row>
    <row r="151" spans="1:9" ht="15" customHeight="1">
      <c r="A151" s="47" t="s">
        <v>221</v>
      </c>
      <c r="B151" s="68" t="s">
        <v>202</v>
      </c>
      <c r="C151" s="69"/>
      <c r="D151" s="69"/>
      <c r="E151" s="70"/>
      <c r="F151" s="22">
        <v>300</v>
      </c>
      <c r="G151" s="22">
        <v>300</v>
      </c>
      <c r="H151" s="22">
        <v>317</v>
      </c>
      <c r="I151" s="26">
        <f t="shared" si="5"/>
        <v>105.66666666666666</v>
      </c>
    </row>
    <row r="152" spans="1:9" ht="15" customHeight="1">
      <c r="A152" s="47" t="s">
        <v>222</v>
      </c>
      <c r="B152" s="68" t="s">
        <v>242</v>
      </c>
      <c r="C152" s="69"/>
      <c r="D152" s="69"/>
      <c r="E152" s="70"/>
      <c r="F152" s="22">
        <v>1900</v>
      </c>
      <c r="G152" s="22">
        <v>1900</v>
      </c>
      <c r="H152" s="22">
        <v>1240</v>
      </c>
      <c r="I152" s="26">
        <f t="shared" si="5"/>
        <v>65.26315789473685</v>
      </c>
    </row>
    <row r="153" spans="1:9" ht="15" customHeight="1">
      <c r="A153" s="47" t="s">
        <v>223</v>
      </c>
      <c r="B153" s="36" t="s">
        <v>244</v>
      </c>
      <c r="C153" s="37"/>
      <c r="D153" s="37"/>
      <c r="E153" s="38"/>
      <c r="F153" s="22">
        <v>4400</v>
      </c>
      <c r="G153" s="22">
        <v>8830</v>
      </c>
      <c r="H153" s="22">
        <v>9203</v>
      </c>
      <c r="I153" s="26">
        <f t="shared" si="5"/>
        <v>104.22423556058891</v>
      </c>
    </row>
    <row r="154" spans="1:9" ht="15" customHeight="1">
      <c r="A154" s="50" t="s">
        <v>7</v>
      </c>
      <c r="B154" s="81" t="s">
        <v>33</v>
      </c>
      <c r="C154" s="82"/>
      <c r="D154" s="82"/>
      <c r="E154" s="83"/>
      <c r="F154" s="29">
        <f>SUM(F155:F168)</f>
        <v>11917</v>
      </c>
      <c r="G154" s="29">
        <v>12748</v>
      </c>
      <c r="H154" s="29">
        <v>12369</v>
      </c>
      <c r="I154" s="21">
        <f t="shared" si="5"/>
        <v>97.02698462503922</v>
      </c>
    </row>
    <row r="155" spans="1:9" ht="15" customHeight="1">
      <c r="A155" s="32" t="s">
        <v>164</v>
      </c>
      <c r="B155" s="55" t="s">
        <v>254</v>
      </c>
      <c r="C155" s="55"/>
      <c r="D155" s="55"/>
      <c r="E155" s="55"/>
      <c r="F155" s="22"/>
      <c r="G155" s="22"/>
      <c r="H155" s="22"/>
      <c r="I155" s="21"/>
    </row>
    <row r="156" spans="1:9" ht="15" customHeight="1">
      <c r="A156" s="32" t="s">
        <v>165</v>
      </c>
      <c r="B156" s="55" t="s">
        <v>178</v>
      </c>
      <c r="C156" s="55"/>
      <c r="D156" s="55"/>
      <c r="E156" s="55"/>
      <c r="F156" s="22"/>
      <c r="G156" s="22"/>
      <c r="H156" s="22"/>
      <c r="I156" s="21"/>
    </row>
    <row r="157" spans="1:9" ht="15" customHeight="1">
      <c r="A157" s="32" t="s">
        <v>166</v>
      </c>
      <c r="B157" s="56" t="s">
        <v>256</v>
      </c>
      <c r="C157" s="55"/>
      <c r="D157" s="55"/>
      <c r="E157" s="55"/>
      <c r="F157" s="22">
        <v>400</v>
      </c>
      <c r="G157" s="22"/>
      <c r="H157" s="22"/>
      <c r="I157" s="40"/>
    </row>
    <row r="158" spans="1:9" ht="13.5" customHeight="1">
      <c r="A158" s="32" t="s">
        <v>167</v>
      </c>
      <c r="B158" s="55" t="s">
        <v>246</v>
      </c>
      <c r="C158" s="55"/>
      <c r="D158" s="55"/>
      <c r="E158" s="55"/>
      <c r="F158" s="22"/>
      <c r="G158" s="22">
        <v>1476</v>
      </c>
      <c r="H158" s="22">
        <v>1476</v>
      </c>
      <c r="I158" s="40">
        <f t="shared" si="5"/>
        <v>100</v>
      </c>
    </row>
    <row r="159" spans="1:9" ht="13.5" customHeight="1">
      <c r="A159" s="32" t="s">
        <v>168</v>
      </c>
      <c r="B159" s="55" t="s">
        <v>179</v>
      </c>
      <c r="C159" s="55"/>
      <c r="D159" s="55"/>
      <c r="E159" s="55"/>
      <c r="F159" s="22">
        <v>800</v>
      </c>
      <c r="G159" s="22">
        <v>800</v>
      </c>
      <c r="H159" s="22">
        <v>800</v>
      </c>
      <c r="I159" s="40">
        <f t="shared" si="5"/>
        <v>100</v>
      </c>
    </row>
    <row r="160" spans="1:9" ht="14.25" customHeight="1">
      <c r="A160" s="32" t="s">
        <v>169</v>
      </c>
      <c r="B160" s="55" t="s">
        <v>180</v>
      </c>
      <c r="C160" s="55"/>
      <c r="D160" s="55"/>
      <c r="E160" s="55"/>
      <c r="F160" s="22">
        <v>3000</v>
      </c>
      <c r="G160" s="22">
        <v>2650</v>
      </c>
      <c r="H160" s="22">
        <v>2650</v>
      </c>
      <c r="I160" s="40">
        <f t="shared" si="5"/>
        <v>100</v>
      </c>
    </row>
    <row r="161" spans="1:9" ht="15" customHeight="1">
      <c r="A161" s="32" t="s">
        <v>170</v>
      </c>
      <c r="B161" s="55" t="s">
        <v>181</v>
      </c>
      <c r="C161" s="55"/>
      <c r="D161" s="55"/>
      <c r="E161" s="55"/>
      <c r="F161" s="22">
        <v>300</v>
      </c>
      <c r="G161" s="22">
        <v>300</v>
      </c>
      <c r="H161" s="22">
        <v>300</v>
      </c>
      <c r="I161" s="40">
        <f t="shared" si="5"/>
        <v>100</v>
      </c>
    </row>
    <row r="162" spans="1:9" ht="15" customHeight="1">
      <c r="A162" s="32" t="s">
        <v>171</v>
      </c>
      <c r="B162" s="56" t="s">
        <v>257</v>
      </c>
      <c r="C162" s="55"/>
      <c r="D162" s="55"/>
      <c r="E162" s="55"/>
      <c r="F162" s="22">
        <v>2350</v>
      </c>
      <c r="G162" s="22">
        <v>2195</v>
      </c>
      <c r="H162" s="22">
        <v>2195</v>
      </c>
      <c r="I162" s="40">
        <f t="shared" si="5"/>
        <v>100</v>
      </c>
    </row>
    <row r="163" spans="1:9" ht="15" customHeight="1">
      <c r="A163" s="32" t="s">
        <v>172</v>
      </c>
      <c r="B163" s="72" t="s">
        <v>224</v>
      </c>
      <c r="C163" s="73"/>
      <c r="D163" s="73"/>
      <c r="E163" s="74"/>
      <c r="F163" s="22">
        <v>220</v>
      </c>
      <c r="G163" s="22">
        <v>220</v>
      </c>
      <c r="H163" s="22">
        <v>113</v>
      </c>
      <c r="I163" s="40">
        <f t="shared" si="5"/>
        <v>51.36363636363637</v>
      </c>
    </row>
    <row r="164" spans="1:9" ht="15" customHeight="1">
      <c r="A164" s="32" t="s">
        <v>173</v>
      </c>
      <c r="B164" s="72" t="s">
        <v>203</v>
      </c>
      <c r="C164" s="73"/>
      <c r="D164" s="73"/>
      <c r="E164" s="74"/>
      <c r="F164" s="22">
        <v>550</v>
      </c>
      <c r="G164" s="22">
        <v>550</v>
      </c>
      <c r="H164" s="22">
        <v>550</v>
      </c>
      <c r="I164" s="40">
        <f t="shared" si="5"/>
        <v>100</v>
      </c>
    </row>
    <row r="165" spans="1:9" ht="15" customHeight="1">
      <c r="A165" s="32" t="s">
        <v>174</v>
      </c>
      <c r="B165" s="55" t="s">
        <v>182</v>
      </c>
      <c r="C165" s="55"/>
      <c r="D165" s="55"/>
      <c r="E165" s="55"/>
      <c r="F165" s="22">
        <v>2500</v>
      </c>
      <c r="G165" s="22">
        <v>2500</v>
      </c>
      <c r="H165" s="22">
        <v>2800</v>
      </c>
      <c r="I165" s="40">
        <f t="shared" si="5"/>
        <v>112.00000000000001</v>
      </c>
    </row>
    <row r="166" spans="1:9" ht="15" customHeight="1">
      <c r="A166" s="42" t="s">
        <v>175</v>
      </c>
      <c r="B166" s="104" t="s">
        <v>274</v>
      </c>
      <c r="C166" s="69"/>
      <c r="D166" s="69"/>
      <c r="E166" s="70"/>
      <c r="F166" s="22"/>
      <c r="G166" s="22">
        <v>150</v>
      </c>
      <c r="H166" s="22">
        <v>150</v>
      </c>
      <c r="I166" s="40">
        <f t="shared" si="5"/>
        <v>100</v>
      </c>
    </row>
    <row r="167" spans="1:9" ht="15" customHeight="1">
      <c r="A167" s="42" t="s">
        <v>176</v>
      </c>
      <c r="B167" s="55" t="s">
        <v>268</v>
      </c>
      <c r="C167" s="55"/>
      <c r="D167" s="55"/>
      <c r="E167" s="55"/>
      <c r="F167" s="22">
        <v>330</v>
      </c>
      <c r="G167" s="22">
        <v>330</v>
      </c>
      <c r="H167" s="22">
        <v>245</v>
      </c>
      <c r="I167" s="21">
        <f t="shared" si="5"/>
        <v>74.24242424242425</v>
      </c>
    </row>
    <row r="168" spans="1:9" ht="15" customHeight="1">
      <c r="A168" s="42" t="s">
        <v>177</v>
      </c>
      <c r="B168" s="55" t="s">
        <v>183</v>
      </c>
      <c r="C168" s="55"/>
      <c r="D168" s="55"/>
      <c r="E168" s="55"/>
      <c r="F168" s="22">
        <v>1467</v>
      </c>
      <c r="G168" s="22">
        <v>1467</v>
      </c>
      <c r="H168" s="22">
        <v>1090</v>
      </c>
      <c r="I168" s="26">
        <f t="shared" si="5"/>
        <v>74.30129516019086</v>
      </c>
    </row>
    <row r="169" spans="1:9" ht="15" customHeight="1">
      <c r="A169" s="46">
        <v>6</v>
      </c>
      <c r="B169" s="103" t="s">
        <v>197</v>
      </c>
      <c r="C169" s="103"/>
      <c r="D169" s="103"/>
      <c r="E169" s="103"/>
      <c r="F169" s="30">
        <v>0</v>
      </c>
      <c r="G169" s="31">
        <v>0</v>
      </c>
      <c r="H169" s="31"/>
      <c r="I169" s="21"/>
    </row>
    <row r="170" spans="1:9" ht="15" customHeight="1">
      <c r="A170" s="46">
        <v>7</v>
      </c>
      <c r="B170" s="75" t="s">
        <v>255</v>
      </c>
      <c r="C170" s="76"/>
      <c r="D170" s="76"/>
      <c r="E170" s="77"/>
      <c r="F170" s="28">
        <v>1500</v>
      </c>
      <c r="G170" s="28">
        <v>2131</v>
      </c>
      <c r="H170" s="28">
        <v>1768</v>
      </c>
      <c r="I170" s="21">
        <f t="shared" si="5"/>
        <v>82.96574378226185</v>
      </c>
    </row>
    <row r="171" spans="1:9" ht="15" customHeight="1">
      <c r="A171" s="46" t="s">
        <v>155</v>
      </c>
      <c r="B171" s="88" t="s">
        <v>258</v>
      </c>
      <c r="C171" s="88"/>
      <c r="D171" s="88"/>
      <c r="E171" s="88"/>
      <c r="F171" s="28">
        <v>6563</v>
      </c>
      <c r="G171" s="28">
        <v>115177</v>
      </c>
      <c r="H171" s="22"/>
      <c r="I171" s="21">
        <f t="shared" si="5"/>
        <v>0</v>
      </c>
    </row>
    <row r="172" spans="1:9" ht="15" customHeight="1">
      <c r="A172" s="46" t="s">
        <v>156</v>
      </c>
      <c r="B172" s="88" t="s">
        <v>151</v>
      </c>
      <c r="C172" s="88"/>
      <c r="D172" s="88"/>
      <c r="E172" s="88"/>
      <c r="F172" s="24">
        <f>SUM(F173:F174)</f>
        <v>0</v>
      </c>
      <c r="G172" s="24"/>
      <c r="H172" s="24"/>
      <c r="I172" s="21"/>
    </row>
    <row r="173" spans="1:9" ht="15" customHeight="1">
      <c r="A173" s="45" t="s">
        <v>157</v>
      </c>
      <c r="B173" s="71" t="s">
        <v>152</v>
      </c>
      <c r="C173" s="71"/>
      <c r="D173" s="71"/>
      <c r="E173" s="71"/>
      <c r="F173" s="2"/>
      <c r="G173" s="2"/>
      <c r="H173" s="25"/>
      <c r="I173" s="21"/>
    </row>
    <row r="174" spans="1:9" ht="15" customHeight="1">
      <c r="A174" s="45" t="s">
        <v>158</v>
      </c>
      <c r="B174" s="71" t="s">
        <v>154</v>
      </c>
      <c r="C174" s="71"/>
      <c r="D174" s="71"/>
      <c r="E174" s="71"/>
      <c r="F174" s="2">
        <v>0</v>
      </c>
      <c r="G174" s="2">
        <v>0</v>
      </c>
      <c r="H174" s="25">
        <v>-1747</v>
      </c>
      <c r="I174" s="21"/>
    </row>
    <row r="175" spans="1:9" ht="15" customHeight="1">
      <c r="A175" s="2"/>
      <c r="B175" s="91" t="s">
        <v>245</v>
      </c>
      <c r="C175" s="91"/>
      <c r="D175" s="91"/>
      <c r="E175" s="91"/>
      <c r="F175" s="24">
        <f>F68+F94+F100+F140+F154+F169+F170+F171+F172</f>
        <v>430065</v>
      </c>
      <c r="G175" s="24">
        <f>G68+G94+G100+G140+G154+G169+G170+G171+G172</f>
        <v>572126</v>
      </c>
      <c r="H175" s="24">
        <f>H68+H94+H100+H140+H154+H170+H171+H172+H173+H174</f>
        <v>432729</v>
      </c>
      <c r="I175" s="21">
        <f t="shared" si="5"/>
        <v>75.63526216253064</v>
      </c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spans="1:10" s="19" customFormat="1" ht="15" customHeight="1">
      <c r="A183"/>
      <c r="B183"/>
      <c r="C183"/>
      <c r="D183"/>
      <c r="E183"/>
      <c r="F183"/>
      <c r="G183"/>
      <c r="H183"/>
      <c r="I183"/>
      <c r="J183"/>
    </row>
    <row r="184" ht="15" customHeight="1"/>
    <row r="185" ht="15" customHeight="1">
      <c r="J185" s="19"/>
    </row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2.75">
      <c r="A208" s="9">
        <v>40</v>
      </c>
    </row>
    <row r="212" spans="1:10" s="19" customFormat="1" ht="12.75">
      <c r="A212"/>
      <c r="B212"/>
      <c r="C212"/>
      <c r="D212"/>
      <c r="E212"/>
      <c r="F212"/>
      <c r="G212"/>
      <c r="H212"/>
      <c r="I212"/>
      <c r="J212"/>
    </row>
    <row r="213" spans="1:10" s="19" customFormat="1" ht="12.75">
      <c r="A213"/>
      <c r="B213"/>
      <c r="C213"/>
      <c r="D213"/>
      <c r="E213"/>
      <c r="F213"/>
      <c r="G213"/>
      <c r="H213"/>
      <c r="I213"/>
      <c r="J213"/>
    </row>
    <row r="214" spans="1:9" s="19" customFormat="1" ht="12.75">
      <c r="A214"/>
      <c r="B214"/>
      <c r="C214"/>
      <c r="D214"/>
      <c r="E214"/>
      <c r="F214"/>
      <c r="G214"/>
      <c r="H214"/>
      <c r="I214"/>
    </row>
    <row r="215" spans="1:9" s="19" customFormat="1" ht="12.75">
      <c r="A215"/>
      <c r="B215"/>
      <c r="C215"/>
      <c r="D215"/>
      <c r="E215"/>
      <c r="F215"/>
      <c r="G215"/>
      <c r="H215"/>
      <c r="I215"/>
    </row>
    <row r="216" ht="12.75">
      <c r="J216" s="20"/>
    </row>
    <row r="217" ht="12.75">
      <c r="J217" s="19"/>
    </row>
  </sheetData>
  <sheetProtection/>
  <mergeCells count="169">
    <mergeCell ref="B74:E74"/>
    <mergeCell ref="B75:E75"/>
    <mergeCell ref="B175:E175"/>
    <mergeCell ref="B171:E171"/>
    <mergeCell ref="B172:E172"/>
    <mergeCell ref="B91:E91"/>
    <mergeCell ref="B146:E146"/>
    <mergeCell ref="B137:E137"/>
    <mergeCell ref="B145:E145"/>
    <mergeCell ref="B169:E169"/>
    <mergeCell ref="B33:E33"/>
    <mergeCell ref="B98:E98"/>
    <mergeCell ref="B85:E85"/>
    <mergeCell ref="B86:E86"/>
    <mergeCell ref="B84:E84"/>
    <mergeCell ref="B42:E42"/>
    <mergeCell ref="B43:E43"/>
    <mergeCell ref="B83:E83"/>
    <mergeCell ref="B166:E166"/>
    <mergeCell ref="B16:E16"/>
    <mergeCell ref="B53:E53"/>
    <mergeCell ref="B38:E38"/>
    <mergeCell ref="B96:E96"/>
    <mergeCell ref="B103:E103"/>
    <mergeCell ref="B21:E21"/>
    <mergeCell ref="B35:E35"/>
    <mergeCell ref="B31:E31"/>
    <mergeCell ref="B48:E48"/>
    <mergeCell ref="B73:E73"/>
    <mergeCell ref="B46:E46"/>
    <mergeCell ref="B17:E17"/>
    <mergeCell ref="B18:E18"/>
    <mergeCell ref="B51:E51"/>
    <mergeCell ref="B70:E70"/>
    <mergeCell ref="B56:E56"/>
    <mergeCell ref="B40:E40"/>
    <mergeCell ref="B37:E37"/>
    <mergeCell ref="B47:E47"/>
    <mergeCell ref="B8:E8"/>
    <mergeCell ref="B11:E11"/>
    <mergeCell ref="B12:E12"/>
    <mergeCell ref="B13:E13"/>
    <mergeCell ref="B29:E29"/>
    <mergeCell ref="B22:E22"/>
    <mergeCell ref="B26:E26"/>
    <mergeCell ref="B25:E25"/>
    <mergeCell ref="B28:E28"/>
    <mergeCell ref="B14:E14"/>
    <mergeCell ref="B34:E34"/>
    <mergeCell ref="B36:E36"/>
    <mergeCell ref="B9:E9"/>
    <mergeCell ref="B10:E10"/>
    <mergeCell ref="B20:E20"/>
    <mergeCell ref="B23:E23"/>
    <mergeCell ref="B19:E19"/>
    <mergeCell ref="B24:E24"/>
    <mergeCell ref="B27:E27"/>
    <mergeCell ref="B15:E15"/>
    <mergeCell ref="F63:I63"/>
    <mergeCell ref="F66:G66"/>
    <mergeCell ref="H65:I65"/>
    <mergeCell ref="B77:E77"/>
    <mergeCell ref="B49:E49"/>
    <mergeCell ref="B69:E69"/>
    <mergeCell ref="B76:E76"/>
    <mergeCell ref="B72:E72"/>
    <mergeCell ref="B68:E68"/>
    <mergeCell ref="B71:E71"/>
    <mergeCell ref="A65:A66"/>
    <mergeCell ref="B65:E66"/>
    <mergeCell ref="B67:E67"/>
    <mergeCell ref="B50:E50"/>
    <mergeCell ref="B57:E57"/>
    <mergeCell ref="B54:E54"/>
    <mergeCell ref="B55:E55"/>
    <mergeCell ref="B52:E52"/>
    <mergeCell ref="E1:I1"/>
    <mergeCell ref="A2:I2"/>
    <mergeCell ref="B6:E6"/>
    <mergeCell ref="B7:E7"/>
    <mergeCell ref="A4:A5"/>
    <mergeCell ref="H3:I3"/>
    <mergeCell ref="B4:E5"/>
    <mergeCell ref="H4:I4"/>
    <mergeCell ref="F5:G5"/>
    <mergeCell ref="B30:E30"/>
    <mergeCell ref="B87:E87"/>
    <mergeCell ref="B39:E39"/>
    <mergeCell ref="B41:E41"/>
    <mergeCell ref="B45:E45"/>
    <mergeCell ref="B78:E78"/>
    <mergeCell ref="B32:E32"/>
    <mergeCell ref="B44:E44"/>
    <mergeCell ref="B80:E80"/>
    <mergeCell ref="B81:E81"/>
    <mergeCell ref="B79:E79"/>
    <mergeCell ref="B93:E93"/>
    <mergeCell ref="B95:E95"/>
    <mergeCell ref="B97:E97"/>
    <mergeCell ref="B82:E82"/>
    <mergeCell ref="B89:E89"/>
    <mergeCell ref="B88:E88"/>
    <mergeCell ref="B90:E90"/>
    <mergeCell ref="B92:E92"/>
    <mergeCell ref="B99:E99"/>
    <mergeCell ref="B101:E101"/>
    <mergeCell ref="B105:E105"/>
    <mergeCell ref="B106:E106"/>
    <mergeCell ref="B107:E107"/>
    <mergeCell ref="B104:E104"/>
    <mergeCell ref="B102:E102"/>
    <mergeCell ref="B109:E109"/>
    <mergeCell ref="B108:E108"/>
    <mergeCell ref="B111:E111"/>
    <mergeCell ref="B157:E157"/>
    <mergeCell ref="B117:E117"/>
    <mergeCell ref="B118:E118"/>
    <mergeCell ref="B112:E112"/>
    <mergeCell ref="B156:E156"/>
    <mergeCell ref="B116:E116"/>
    <mergeCell ref="B119:E119"/>
    <mergeCell ref="B135:E135"/>
    <mergeCell ref="B154:E154"/>
    <mergeCell ref="B140:E140"/>
    <mergeCell ref="B147:E147"/>
    <mergeCell ref="B160:E160"/>
    <mergeCell ref="B161:E161"/>
    <mergeCell ref="B144:E144"/>
    <mergeCell ref="B152:E152"/>
    <mergeCell ref="B148:E148"/>
    <mergeCell ref="B155:E155"/>
    <mergeCell ref="B158:E158"/>
    <mergeCell ref="B136:E136"/>
    <mergeCell ref="B138:E138"/>
    <mergeCell ref="B141:E141"/>
    <mergeCell ref="B159:E159"/>
    <mergeCell ref="B142:E142"/>
    <mergeCell ref="B143:E143"/>
    <mergeCell ref="B139:E139"/>
    <mergeCell ref="B151:E151"/>
    <mergeCell ref="B150:E150"/>
    <mergeCell ref="B149:E149"/>
    <mergeCell ref="B174:E174"/>
    <mergeCell ref="B168:E168"/>
    <mergeCell ref="B162:E162"/>
    <mergeCell ref="B165:E165"/>
    <mergeCell ref="B163:E163"/>
    <mergeCell ref="B164:E164"/>
    <mergeCell ref="B173:E173"/>
    <mergeCell ref="B167:E167"/>
    <mergeCell ref="B170:E170"/>
    <mergeCell ref="A126:A127"/>
    <mergeCell ref="B126:E127"/>
    <mergeCell ref="B120:E120"/>
    <mergeCell ref="F124:I124"/>
    <mergeCell ref="B115:E115"/>
    <mergeCell ref="B121:E121"/>
    <mergeCell ref="H126:I126"/>
    <mergeCell ref="F127:G127"/>
    <mergeCell ref="B113:E113"/>
    <mergeCell ref="B114:E114"/>
    <mergeCell ref="B110:E110"/>
    <mergeCell ref="B133:E133"/>
    <mergeCell ref="B134:E134"/>
    <mergeCell ref="B131:E131"/>
    <mergeCell ref="B132:E132"/>
    <mergeCell ref="B128:E128"/>
    <mergeCell ref="B129:E129"/>
    <mergeCell ref="B130:E1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winxp</cp:lastModifiedBy>
  <cp:lastPrinted>2008-04-18T07:07:50Z</cp:lastPrinted>
  <dcterms:created xsi:type="dcterms:W3CDTF">2004-08-25T11:42:56Z</dcterms:created>
  <dcterms:modified xsi:type="dcterms:W3CDTF">2008-04-18T07:09:22Z</dcterms:modified>
  <cp:category/>
  <cp:version/>
  <cp:contentType/>
  <cp:contentStatus/>
</cp:coreProperties>
</file>